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 Rees\Documents\K12_Measures\Training+Curricula\Instructional-Materials\Will-Georges_Uncertainty-Model\"/>
    </mc:Choice>
  </mc:AlternateContent>
  <xr:revisionPtr revIDLastSave="0" documentId="8_{31A20169-6EE7-491A-989B-618B27469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mulation" sheetId="1" r:id="rId1"/>
    <sheet name="Scale Score Raw List" sheetId="3" state="hidden" r:id="rId2"/>
    <sheet name="Static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3" l="1"/>
  <c r="K8" i="3"/>
  <c r="K12" i="3" l="1"/>
  <c r="D29" i="2"/>
  <c r="B28" i="2"/>
  <c r="C28" i="2" s="1"/>
  <c r="B27" i="2"/>
  <c r="E27" i="2" s="1"/>
  <c r="F27" i="2" s="1"/>
  <c r="B26" i="2"/>
  <c r="B25" i="2"/>
  <c r="E25" i="2" s="1"/>
  <c r="F25" i="2" s="1"/>
  <c r="B24" i="2"/>
  <c r="C24" i="2" s="1"/>
  <c r="B23" i="2"/>
  <c r="E23" i="2" s="1"/>
  <c r="F23" i="2" s="1"/>
  <c r="B22" i="2"/>
  <c r="B21" i="2"/>
  <c r="E21" i="2" s="1"/>
  <c r="F21" i="2" s="1"/>
  <c r="B20" i="2"/>
  <c r="C20" i="2" s="1"/>
  <c r="B19" i="2"/>
  <c r="B18" i="2"/>
  <c r="E18" i="2" s="1"/>
  <c r="F18" i="2" s="1"/>
  <c r="B17" i="2"/>
  <c r="E17" i="2" s="1"/>
  <c r="F17" i="2" s="1"/>
  <c r="B16" i="2"/>
  <c r="C16" i="2" s="1"/>
  <c r="B15" i="2"/>
  <c r="B14" i="2"/>
  <c r="E14" i="2" s="1"/>
  <c r="F14" i="2" s="1"/>
  <c r="B13" i="2"/>
  <c r="E13" i="2" s="1"/>
  <c r="F13" i="2" s="1"/>
  <c r="B12" i="2"/>
  <c r="C12" i="2" s="1"/>
  <c r="B11" i="2"/>
  <c r="B10" i="2"/>
  <c r="E10" i="2" s="1"/>
  <c r="F10" i="2" s="1"/>
  <c r="B9" i="2"/>
  <c r="E9" i="2" s="1"/>
  <c r="F9" i="2" s="1"/>
  <c r="B8" i="2"/>
  <c r="C8" i="2" s="1"/>
  <c r="B7" i="2"/>
  <c r="B6" i="2"/>
  <c r="E6" i="2" s="1"/>
  <c r="F6" i="2" s="1"/>
  <c r="B5" i="2"/>
  <c r="E5" i="2" s="1"/>
  <c r="F5" i="2" s="1"/>
  <c r="B4" i="2"/>
  <c r="C4" i="2" s="1"/>
  <c r="B3" i="2"/>
  <c r="D29" i="1"/>
  <c r="C29" i="1"/>
  <c r="B29" i="1"/>
  <c r="E28" i="1"/>
  <c r="F28" i="1" s="1"/>
  <c r="G28" i="1" s="1"/>
  <c r="E27" i="1"/>
  <c r="F27" i="1" s="1"/>
  <c r="G27" i="1" s="1"/>
  <c r="E26" i="1"/>
  <c r="F26" i="1" s="1"/>
  <c r="G26" i="1" s="1"/>
  <c r="E25" i="1"/>
  <c r="F25" i="1" s="1"/>
  <c r="G25" i="1" s="1"/>
  <c r="E24" i="1"/>
  <c r="F24" i="1" s="1"/>
  <c r="G24" i="1" s="1"/>
  <c r="E23" i="1"/>
  <c r="F23" i="1" s="1"/>
  <c r="G23" i="1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  <c r="E3" i="1"/>
  <c r="C6" i="2" l="1"/>
  <c r="G6" i="2" s="1"/>
  <c r="C14" i="2"/>
  <c r="G14" i="2" s="1"/>
  <c r="E12" i="2"/>
  <c r="F12" i="2" s="1"/>
  <c r="G12" i="2" s="1"/>
  <c r="E20" i="2"/>
  <c r="F20" i="2" s="1"/>
  <c r="G20" i="2" s="1"/>
  <c r="C10" i="2"/>
  <c r="G10" i="2" s="1"/>
  <c r="C18" i="2"/>
  <c r="G18" i="2" s="1"/>
  <c r="E24" i="2"/>
  <c r="F24" i="2" s="1"/>
  <c r="G24" i="2" s="1"/>
  <c r="E4" i="2"/>
  <c r="F4" i="2" s="1"/>
  <c r="G4" i="2" s="1"/>
  <c r="E8" i="2"/>
  <c r="F8" i="2" s="1"/>
  <c r="G8" i="2" s="1"/>
  <c r="E16" i="2"/>
  <c r="F16" i="2" s="1"/>
  <c r="G16" i="2" s="1"/>
  <c r="C5" i="2"/>
  <c r="G5" i="2" s="1"/>
  <c r="C9" i="2"/>
  <c r="G9" i="2" s="1"/>
  <c r="C13" i="2"/>
  <c r="G13" i="2" s="1"/>
  <c r="C17" i="2"/>
  <c r="G17" i="2" s="1"/>
  <c r="C21" i="2"/>
  <c r="G21" i="2" s="1"/>
  <c r="C25" i="2"/>
  <c r="G25" i="2" s="1"/>
  <c r="E28" i="2"/>
  <c r="F28" i="2" s="1"/>
  <c r="G28" i="2" s="1"/>
  <c r="E29" i="1"/>
  <c r="F3" i="1"/>
  <c r="L16" i="1" s="1"/>
  <c r="E22" i="2"/>
  <c r="F22" i="2" s="1"/>
  <c r="C22" i="2"/>
  <c r="B29" i="2"/>
  <c r="E3" i="2"/>
  <c r="C3" i="2"/>
  <c r="E7" i="2"/>
  <c r="F7" i="2" s="1"/>
  <c r="C7" i="2"/>
  <c r="E11" i="2"/>
  <c r="F11" i="2" s="1"/>
  <c r="C11" i="2"/>
  <c r="E15" i="2"/>
  <c r="F15" i="2" s="1"/>
  <c r="C15" i="2"/>
  <c r="E19" i="2"/>
  <c r="F19" i="2" s="1"/>
  <c r="C19" i="2"/>
  <c r="E26" i="2"/>
  <c r="F26" i="2" s="1"/>
  <c r="C26" i="2"/>
  <c r="C23" i="2"/>
  <c r="G23" i="2" s="1"/>
  <c r="C27" i="2"/>
  <c r="G27" i="2" s="1"/>
  <c r="G29" i="1" l="1"/>
  <c r="K16" i="1"/>
  <c r="G26" i="2"/>
  <c r="G7" i="2"/>
  <c r="G15" i="2"/>
  <c r="G22" i="2"/>
  <c r="G11" i="2"/>
  <c r="C29" i="2"/>
  <c r="F29" i="1"/>
  <c r="G3" i="1"/>
  <c r="K12" i="1" s="1"/>
  <c r="L12" i="1" s="1"/>
  <c r="G19" i="2"/>
  <c r="E29" i="2"/>
  <c r="F3" i="2"/>
  <c r="F29" i="2" l="1"/>
  <c r="G29" i="2" s="1"/>
  <c r="G3" i="2"/>
</calcChain>
</file>

<file path=xl/sharedStrings.xml><?xml version="1.0" encoding="utf-8"?>
<sst xmlns="http://schemas.openxmlformats.org/spreadsheetml/2006/main" count="127" uniqueCount="62">
  <si>
    <t>Observed</t>
  </si>
  <si>
    <t>Hypothetical Second Test</t>
  </si>
  <si>
    <t>Student</t>
  </si>
  <si>
    <t>Score</t>
  </si>
  <si>
    <t>Prof Level</t>
  </si>
  <si>
    <t>Error</t>
  </si>
  <si>
    <t>Attempt 2</t>
  </si>
  <si>
    <t>Attempt 2 PL</t>
  </si>
  <si>
    <t>PL Change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</si>
  <si>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</si>
  <si>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</si>
  <si>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</si>
  <si>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</si>
  <si>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</si>
  <si>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</si>
  <si>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</si>
  <si>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</si>
  <si>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</si>
  <si>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</si>
  <si>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</si>
  <si>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</si>
  <si>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</si>
  <si>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</si>
  <si>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</si>
  <si>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</si>
  <si>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</si>
  <si>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</si>
  <si>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</si>
  <si>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</si>
  <si>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</si>
  <si>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</si>
  <si>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</si>
  <si>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</si>
  <si>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</si>
  <si>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</si>
  <si>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All</t>
  </si>
  <si>
    <t>^count at/above</t>
  </si>
  <si>
    <t>Change in number of students with scores meeting standard</t>
  </si>
  <si>
    <t>enough to slip up or down a band</t>
  </si>
  <si>
    <t>Creator of this model:</t>
  </si>
  <si>
    <t>Will Georges</t>
  </si>
  <si>
    <t>Date created:</t>
  </si>
  <si>
    <t xml:space="preserve"> July 26, 2017</t>
  </si>
  <si>
    <t>Copyright:</t>
  </si>
  <si>
    <t>© School Wise Press</t>
  </si>
  <si>
    <t>Use allowed:</t>
  </si>
  <si>
    <t>All rights reserved. Permitted use only.</t>
  </si>
  <si>
    <t>Scale Score</t>
  </si>
  <si>
    <t>Level</t>
  </si>
  <si>
    <t>Change in Level</t>
  </si>
  <si>
    <t>Recalc'd Scale Score</t>
  </si>
  <si>
    <t>Error (Imprecision)</t>
  </si>
  <si>
    <t>Sum of all scale scores:</t>
  </si>
  <si>
    <t>Number of students:</t>
  </si>
  <si>
    <t>Average scale score:</t>
  </si>
  <si>
    <t>Average Scale Score</t>
  </si>
  <si>
    <t xml:space="preserve"> is here</t>
  </si>
  <si>
    <t>Scale Score Average Calculation With Students Ranked Low to High on Observed Score</t>
  </si>
  <si>
    <t>Average and median</t>
  </si>
  <si>
    <t>Effect of Uncertainty on a Fifth Grade Class's Math SBAC Scores</t>
  </si>
  <si>
    <r>
      <rPr>
        <b/>
        <sz val="10"/>
        <color rgb="FF000000"/>
        <rFont val="Arial"/>
        <family val="2"/>
      </rPr>
      <t>How this works:</t>
    </r>
    <r>
      <rPr>
        <sz val="10"/>
        <color rgb="FF000000"/>
        <rFont val="Arial"/>
        <family val="2"/>
      </rPr>
      <t xml:space="preserve">  Hit the &lt;F9&gt; key to cycle through variations in SBAC (CAASPP) math results that would occur if the same 26 students took the test on a </t>
    </r>
    <r>
      <rPr>
        <b/>
        <sz val="10"/>
        <color rgb="FF000000"/>
        <rFont val="Arial"/>
        <family val="2"/>
      </rPr>
      <t>different day of the same week</t>
    </r>
    <r>
      <rPr>
        <sz val="10"/>
        <color rgb="FF000000"/>
        <rFont val="Arial"/>
        <family val="2"/>
      </rPr>
      <t xml:space="preserve">, and had the same level of mastery of math. Changes are randomly generated within the standard error as published by the Smarter Balanced Assessment Consortium. Student results are actuals. </t>
    </r>
  </si>
  <si>
    <t>Number and percent of students whose scores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</si>
</sst>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color rgb="FF000000"/>
      <name val="Arial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sz val="10"/>
      <color rgb="FF000000"/>
      <name val="Arial"/>
      <family val="2"/>
    </font>
    <font>
      <sz val="18"/>
      <name val="Franklin Gothic Demi"/>
      <family val="2"/>
    </font>
    <font>
      <sz val="20"/>
      <color rgb="FF000000"/>
      <name val="Franklin Gothic Demi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Inconsolata"/>
    </font>
    <font>
      <b/>
      <sz val="10"/>
      <color rgb="FF000000"/>
      <name val="Arial"/>
      <family val="2"/>
    </font>
    <font>
      <sz val="26"/>
      <name val="Franklin Gothic Demi"/>
      <family val="2"/>
    </font>
    <font>
      <sz val="26"/>
      <name val="Arial"/>
      <family val="2"/>
    </font>
    <font>
      <sz val="26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741B47"/>
        <bgColor rgb="FF741B47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0" fontId="2" fillId="0" borderId="0" xfId="0" applyFont="1" applyAlignment="1">
      <alignment horizontal="left" vertical="center" indent="1"/>
    </xf>
    <xf numFmtId="0" fontId="0" fillId="0" borderId="0" xfId="0" applyFont="1" applyAlignment="1">
      <alignment horizontal="left" indent="1"/>
    </xf>
    <xf numFmtId="0" fontId="2" fillId="6" borderId="14" xfId="0" applyFont="1" applyFill="1" applyBorder="1" applyAlignment="1">
      <alignment horizontal="left" vertical="center" indent="1"/>
    </xf>
    <xf numFmtId="0" fontId="2" fillId="6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left" vertical="center" indent="1"/>
    </xf>
    <xf numFmtId="0" fontId="0" fillId="6" borderId="17" xfId="0" applyFont="1" applyFill="1" applyBorder="1" applyAlignment="1">
      <alignment horizontal="left" indent="1"/>
    </xf>
    <xf numFmtId="0" fontId="2" fillId="6" borderId="17" xfId="0" applyFont="1" applyFill="1" applyBorder="1" applyAlignment="1">
      <alignment horizontal="left" vertical="center" indent="1"/>
    </xf>
    <xf numFmtId="0" fontId="2" fillId="6" borderId="19" xfId="0" applyFont="1" applyFill="1" applyBorder="1" applyAlignment="1">
      <alignment horizontal="left" vertical="center" indent="1"/>
    </xf>
    <xf numFmtId="0" fontId="2" fillId="6" borderId="2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/>
    <xf numFmtId="0" fontId="0" fillId="7" borderId="15" xfId="0" applyFont="1" applyFill="1" applyBorder="1" applyAlignment="1"/>
    <xf numFmtId="0" fontId="0" fillId="7" borderId="0" xfId="0" applyFont="1" applyFill="1" applyBorder="1" applyAlignment="1"/>
    <xf numFmtId="0" fontId="6" fillId="7" borderId="0" xfId="0" applyFont="1" applyFill="1" applyBorder="1" applyAlignment="1"/>
    <xf numFmtId="0" fontId="14" fillId="7" borderId="0" xfId="0" applyFont="1" applyFill="1" applyBorder="1" applyAlignment="1"/>
    <xf numFmtId="1" fontId="14" fillId="7" borderId="0" xfId="0" applyNumberFormat="1" applyFont="1" applyFill="1" applyBorder="1" applyAlignment="1"/>
    <xf numFmtId="0" fontId="13" fillId="7" borderId="0" xfId="0" applyFont="1" applyFill="1" applyBorder="1" applyAlignment="1">
      <alignment horizontal="left" indent="1"/>
    </xf>
    <xf numFmtId="0" fontId="0" fillId="7" borderId="0" xfId="0" applyFont="1" applyFill="1" applyBorder="1" applyAlignment="1">
      <alignment horizontal="left" indent="1"/>
    </xf>
    <xf numFmtId="0" fontId="6" fillId="8" borderId="0" xfId="0" applyFont="1" applyFill="1" applyAlignment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18" fillId="6" borderId="0" xfId="0" applyFont="1" applyFill="1" applyBorder="1" applyAlignment="1">
      <alignment horizontal="right" vertical="center"/>
    </xf>
    <xf numFmtId="9" fontId="18" fillId="6" borderId="18" xfId="0" applyNumberFormat="1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right" vertical="center"/>
    </xf>
    <xf numFmtId="0" fontId="19" fillId="6" borderId="18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right"/>
    </xf>
    <xf numFmtId="15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b/>
        <color rgb="FF99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FFE599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93C47D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38761D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99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FFE599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93C47D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38761D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990000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FFE599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93C47D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b/>
        <color rgb="FF38761D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5781675</xdr:colOff>
      <xdr:row>0</xdr:row>
      <xdr:rowOff>200025</xdr:rowOff>
    </xdr:from>
    <xdr:to>
      <xdr:col>11</xdr:col>
      <xdr:colOff>843644</xdr:colOff>
      <xdr:row>2</xdr:row>
      <xdr:rowOff>4392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0C1B48-441B-47A5-8DC2-92A952010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950" y="200025"/>
          <a:ext cx="1996169" cy="51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Normal="100" workbookViewId="0">
      <selection activeCell="A3" sqref="A3:G29"/>
    </sheetView>
  </sheetViews>
  <sheetFormatPr defaultColWidth="14.42578125" defaultRowHeight="15.75" customHeight="1" x14ac:dyDescent="0.2"/>
  <cols>
    <col min="2" max="2" width="13.28515625" customWidth="1"/>
    <col min="3" max="3" width="17.140625" customWidth="1"/>
    <col min="4" max="4" width="14.7109375" customWidth="1"/>
    <col min="5" max="5" width="13.7109375" customWidth="1"/>
    <col min="6" max="6" width="16.140625" customWidth="1"/>
    <col min="7" max="7" width="14.140625" customWidth="1"/>
    <col min="8" max="8" width="3.5703125" customWidth="1"/>
    <col min="9" max="9" width="92" style="23" customWidth="1"/>
    <col min="10" max="10" width="3" customWidth="1"/>
    <col min="11" max="11" width="9" style="19" customWidth="1"/>
    <col min="12" max="12" width="14.140625" customWidth="1"/>
  </cols>
  <sheetData>
    <row r="1" spans="1:26" ht="21" customHeight="1" x14ac:dyDescent="0.2">
      <c r="A1" s="67" t="s">
        <v>0</v>
      </c>
      <c r="B1" s="68"/>
      <c r="C1" s="68"/>
      <c r="D1" s="68"/>
      <c r="E1" s="69" t="s">
        <v>1</v>
      </c>
      <c r="F1" s="68"/>
      <c r="G1" s="68"/>
      <c r="H1" s="1"/>
      <c r="I1" s="22"/>
      <c r="J1" s="1"/>
      <c r="K1" s="1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450000000000003" customHeight="1" x14ac:dyDescent="0.2">
      <c r="A2" s="2" t="s">
        <v>2</v>
      </c>
      <c r="B2" s="3" t="s">
        <v>47</v>
      </c>
      <c r="C2" s="3" t="s">
        <v>48</v>
      </c>
      <c r="D2" s="38" t="s">
        <v>51</v>
      </c>
      <c r="E2" s="37" t="s">
        <v>50</v>
      </c>
      <c r="F2" s="3" t="s">
        <v>48</v>
      </c>
      <c r="G2" s="36" t="s">
        <v>49</v>
      </c>
      <c r="H2" s="1"/>
      <c r="I2" s="22"/>
      <c r="J2" s="1"/>
      <c r="K2" s="1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49" t="s">
        <v>9</v>
      </c>
      <c r="B3" s="50">
        <v>2564</v>
      </c>
      <c r="C3" s="50">
        <v>4</v>
      </c>
      <c r="D3" s="50">
        <v>26</v>
      </c>
      <c r="E3" s="51">
        <f t="shared" ref="E3:E28" ca="1" si="0">B3+(RANDBETWEEN(-D3,D3))</f>
        <v>2581</v>
      </c>
      <c r="F3" s="52">
        <f t="shared" ref="F3:F28" ca="1" si="1">IF(E3&gt;2548,4,IF(E3&gt;2484,3,IF(E3&gt;2410,2,IF(E3&lt;2411,1))))</f>
        <v>4</v>
      </c>
      <c r="G3" s="53" t="str">
        <f t="shared" ref="G3:G28" ca="1" si="2">IF(F3-C3=0,"",F3-C3)</f>
        <v/>
      </c>
      <c r="H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thickBot="1" x14ac:dyDescent="0.25">
      <c r="A4" s="49" t="s">
        <v>10</v>
      </c>
      <c r="B4" s="50">
        <v>2420</v>
      </c>
      <c r="C4" s="50">
        <v>2</v>
      </c>
      <c r="D4" s="50">
        <v>29</v>
      </c>
      <c r="E4" s="51">
        <f t="shared" ca="1" si="0"/>
        <v>2440</v>
      </c>
      <c r="F4" s="52">
        <f t="shared" ca="1" si="1"/>
        <v>2</v>
      </c>
      <c r="G4" s="53" t="str">
        <f t="shared" ca="1" si="2"/>
        <v/>
      </c>
      <c r="H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49" t="s">
        <v>11</v>
      </c>
      <c r="B5" s="50">
        <v>2431</v>
      </c>
      <c r="C5" s="50">
        <v>2</v>
      </c>
      <c r="D5" s="50">
        <v>29</v>
      </c>
      <c r="E5" s="51">
        <f t="shared" ca="1" si="0"/>
        <v>2403</v>
      </c>
      <c r="F5" s="52">
        <f t="shared" ca="1" si="1"/>
        <v>1</v>
      </c>
      <c r="G5" s="53">
        <f t="shared" ca="1" si="2"/>
        <v>-1</v>
      </c>
      <c r="H5" s="1"/>
      <c r="I5" s="70" t="s">
        <v>59</v>
      </c>
      <c r="J5" s="71"/>
      <c r="K5" s="71"/>
      <c r="L5" s="7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thickBot="1" x14ac:dyDescent="0.25">
      <c r="A6" s="49" t="s">
        <v>12</v>
      </c>
      <c r="B6" s="50">
        <v>2516</v>
      </c>
      <c r="C6" s="50">
        <v>3</v>
      </c>
      <c r="D6" s="50">
        <v>18</v>
      </c>
      <c r="E6" s="51">
        <f t="shared" ca="1" si="0"/>
        <v>2527</v>
      </c>
      <c r="F6" s="52">
        <f t="shared" ca="1" si="1"/>
        <v>3</v>
      </c>
      <c r="G6" s="53" t="str">
        <f t="shared" ca="1" si="2"/>
        <v/>
      </c>
      <c r="H6" s="1"/>
      <c r="I6" s="73"/>
      <c r="J6" s="74"/>
      <c r="K6" s="74"/>
      <c r="L6" s="7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">
      <c r="A7" s="49" t="s">
        <v>13</v>
      </c>
      <c r="B7" s="50">
        <v>2523</v>
      </c>
      <c r="C7" s="50">
        <v>3</v>
      </c>
      <c r="D7" s="50">
        <v>25</v>
      </c>
      <c r="E7" s="51">
        <f t="shared" ca="1" si="0"/>
        <v>2541</v>
      </c>
      <c r="F7" s="52">
        <f t="shared" ca="1" si="1"/>
        <v>3</v>
      </c>
      <c r="G7" s="53" t="str">
        <f t="shared" ca="1" si="2"/>
        <v/>
      </c>
      <c r="H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2">
      <c r="A8" s="49" t="s">
        <v>14</v>
      </c>
      <c r="B8" s="50">
        <v>2486</v>
      </c>
      <c r="C8" s="50">
        <v>3</v>
      </c>
      <c r="D8" s="50">
        <v>23</v>
      </c>
      <c r="E8" s="51">
        <f t="shared" ca="1" si="0"/>
        <v>2495</v>
      </c>
      <c r="F8" s="52">
        <f t="shared" ca="1" si="1"/>
        <v>3</v>
      </c>
      <c r="G8" s="53" t="str">
        <f t="shared" ca="1" si="2"/>
        <v/>
      </c>
      <c r="H8" s="6"/>
      <c r="I8" s="65" t="s">
        <v>60</v>
      </c>
      <c r="J8" s="66"/>
      <c r="K8" s="66"/>
      <c r="L8" s="6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2">
      <c r="A9" s="49" t="s">
        <v>15</v>
      </c>
      <c r="B9" s="50">
        <v>2441</v>
      </c>
      <c r="C9" s="50">
        <v>2</v>
      </c>
      <c r="D9" s="50">
        <v>30</v>
      </c>
      <c r="E9" s="51">
        <f t="shared" ca="1" si="0"/>
        <v>2448</v>
      </c>
      <c r="F9" s="52">
        <f t="shared" ca="1" si="1"/>
        <v>2</v>
      </c>
      <c r="G9" s="53" t="str">
        <f t="shared" ca="1" si="2"/>
        <v/>
      </c>
      <c r="H9" s="1"/>
      <c r="I9" s="66"/>
      <c r="J9" s="66"/>
      <c r="K9" s="66"/>
      <c r="L9" s="6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2">
      <c r="A10" s="49" t="s">
        <v>16</v>
      </c>
      <c r="B10" s="50">
        <v>2368</v>
      </c>
      <c r="C10" s="50">
        <v>1</v>
      </c>
      <c r="D10" s="50">
        <v>23</v>
      </c>
      <c r="E10" s="51">
        <f t="shared" ca="1" si="0"/>
        <v>2361</v>
      </c>
      <c r="F10" s="52">
        <f t="shared" ca="1" si="1"/>
        <v>1</v>
      </c>
      <c r="G10" s="53" t="str">
        <f t="shared" ca="1" si="2"/>
        <v/>
      </c>
      <c r="H10" s="1"/>
      <c r="I10" s="22"/>
      <c r="J10" s="6"/>
      <c r="K10" s="1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2">
      <c r="A11" s="49" t="s">
        <v>17</v>
      </c>
      <c r="B11" s="50">
        <v>2385</v>
      </c>
      <c r="C11" s="50">
        <v>1</v>
      </c>
      <c r="D11" s="50">
        <v>19</v>
      </c>
      <c r="E11" s="51">
        <f t="shared" ca="1" si="0"/>
        <v>2388</v>
      </c>
      <c r="F11" s="52">
        <f t="shared" ca="1" si="1"/>
        <v>1</v>
      </c>
      <c r="G11" s="53" t="str">
        <f t="shared" ca="1" si="2"/>
        <v/>
      </c>
      <c r="H11" s="1"/>
      <c r="I11" s="24"/>
      <c r="J11" s="25"/>
      <c r="K11" s="26"/>
      <c r="L11" s="2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2">
      <c r="A12" s="49" t="s">
        <v>18</v>
      </c>
      <c r="B12" s="50">
        <v>2539</v>
      </c>
      <c r="C12" s="50">
        <v>3</v>
      </c>
      <c r="D12" s="50">
        <v>26</v>
      </c>
      <c r="E12" s="51">
        <f t="shared" ca="1" si="0"/>
        <v>2522</v>
      </c>
      <c r="F12" s="52">
        <f t="shared" ca="1" si="1"/>
        <v>3</v>
      </c>
      <c r="G12" s="53" t="str">
        <f t="shared" ca="1" si="2"/>
        <v/>
      </c>
      <c r="H12" s="1"/>
      <c r="I12" s="28" t="s">
        <v>61</v>
      </c>
      <c r="J12" s="20"/>
      <c r="K12" s="58">
        <f ca="1">COUNT(G3:G28)</f>
        <v>2</v>
      </c>
      <c r="L12" s="59">
        <f ca="1">K12/26</f>
        <v>7.6923076923076927E-2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2">
      <c r="A13" s="49" t="s">
        <v>19</v>
      </c>
      <c r="B13" s="50">
        <v>2448</v>
      </c>
      <c r="C13" s="50">
        <v>2</v>
      </c>
      <c r="D13" s="50">
        <v>25</v>
      </c>
      <c r="E13" s="51">
        <f t="shared" ca="1" si="0"/>
        <v>2440</v>
      </c>
      <c r="F13" s="52">
        <f t="shared" ca="1" si="1"/>
        <v>2</v>
      </c>
      <c r="G13" s="53" t="str">
        <f t="shared" ca="1" si="2"/>
        <v/>
      </c>
      <c r="H13" s="1"/>
      <c r="I13" s="28" t="s">
        <v>38</v>
      </c>
      <c r="J13" s="20"/>
      <c r="K13" s="60"/>
      <c r="L13" s="6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45">
      <c r="A14" s="49" t="s">
        <v>20</v>
      </c>
      <c r="B14" s="50">
        <v>2567</v>
      </c>
      <c r="C14" s="50">
        <v>4</v>
      </c>
      <c r="D14" s="50">
        <v>21</v>
      </c>
      <c r="E14" s="51">
        <f t="shared" ca="1" si="0"/>
        <v>2562</v>
      </c>
      <c r="F14" s="52">
        <f t="shared" ca="1" si="1"/>
        <v>4</v>
      </c>
      <c r="G14" s="53" t="str">
        <f t="shared" ca="1" si="2"/>
        <v/>
      </c>
      <c r="H14" s="1"/>
      <c r="I14" s="29"/>
      <c r="J14" s="21"/>
      <c r="K14" s="62"/>
      <c r="L14" s="6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2">
      <c r="A15" s="49" t="s">
        <v>21</v>
      </c>
      <c r="B15" s="50">
        <v>2580</v>
      </c>
      <c r="C15" s="50">
        <v>4</v>
      </c>
      <c r="D15" s="50">
        <v>19</v>
      </c>
      <c r="E15" s="51">
        <f t="shared" ca="1" si="0"/>
        <v>2576</v>
      </c>
      <c r="F15" s="52">
        <f t="shared" ca="1" si="1"/>
        <v>4</v>
      </c>
      <c r="G15" s="53" t="str">
        <f t="shared" ca="1" si="2"/>
        <v/>
      </c>
      <c r="H15" s="1"/>
      <c r="I15" s="30"/>
      <c r="J15" s="20"/>
      <c r="K15" s="60"/>
      <c r="L15" s="6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2">
      <c r="A16" s="49" t="s">
        <v>22</v>
      </c>
      <c r="B16" s="50">
        <v>2436</v>
      </c>
      <c r="C16" s="50">
        <v>2</v>
      </c>
      <c r="D16" s="50">
        <v>26</v>
      </c>
      <c r="E16" s="51">
        <f t="shared" ca="1" si="0"/>
        <v>2457</v>
      </c>
      <c r="F16" s="52">
        <f t="shared" ca="1" si="1"/>
        <v>2</v>
      </c>
      <c r="G16" s="53" t="str">
        <f t="shared" ca="1" si="2"/>
        <v/>
      </c>
      <c r="H16" s="1"/>
      <c r="I16" s="28" t="s">
        <v>37</v>
      </c>
      <c r="J16" s="20"/>
      <c r="K16" s="58">
        <f ca="1">COUNTIF(F3:F28,"&gt;2")-COUNTIF(C3:C28,"&gt;2")</f>
        <v>1</v>
      </c>
      <c r="L16" s="59" t="str">
        <f ca="1">ROUND(100*(COUNTIF(F3:F28,"&gt;2")/26),0)-ROUND(100*(COUNTIF(C3:C28,"&gt;2")/26),0)&amp;"%"</f>
        <v>4%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2">
      <c r="A17" s="49" t="s">
        <v>23</v>
      </c>
      <c r="B17" s="50">
        <v>2441</v>
      </c>
      <c r="C17" s="50">
        <v>2</v>
      </c>
      <c r="D17" s="50">
        <v>18</v>
      </c>
      <c r="E17" s="51">
        <f t="shared" ca="1" si="0"/>
        <v>2446</v>
      </c>
      <c r="F17" s="52">
        <f t="shared" ca="1" si="1"/>
        <v>2</v>
      </c>
      <c r="G17" s="53" t="str">
        <f t="shared" ca="1" si="2"/>
        <v/>
      </c>
      <c r="H17" s="1"/>
      <c r="I17" s="31"/>
      <c r="J17" s="32"/>
      <c r="K17" s="33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2">
      <c r="A18" s="49" t="s">
        <v>24</v>
      </c>
      <c r="B18" s="50">
        <v>2514</v>
      </c>
      <c r="C18" s="50">
        <v>3</v>
      </c>
      <c r="D18" s="50">
        <v>19</v>
      </c>
      <c r="E18" s="51">
        <f t="shared" ca="1" si="0"/>
        <v>2505</v>
      </c>
      <c r="F18" s="52">
        <f t="shared" ca="1" si="1"/>
        <v>3</v>
      </c>
      <c r="G18" s="53" t="str">
        <f t="shared" ca="1" si="2"/>
        <v/>
      </c>
      <c r="H18" s="1"/>
      <c r="I18" s="22"/>
      <c r="J18" s="1"/>
      <c r="K18" s="1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2">
      <c r="A19" s="49" t="s">
        <v>25</v>
      </c>
      <c r="B19" s="50">
        <v>2474</v>
      </c>
      <c r="C19" s="50">
        <v>2</v>
      </c>
      <c r="D19" s="50">
        <v>30</v>
      </c>
      <c r="E19" s="51">
        <f t="shared" ca="1" si="0"/>
        <v>2470</v>
      </c>
      <c r="F19" s="52">
        <f t="shared" ca="1" si="1"/>
        <v>2</v>
      </c>
      <c r="G19" s="53" t="str">
        <f t="shared" ca="1" si="2"/>
        <v/>
      </c>
      <c r="H19" s="1"/>
      <c r="I19" s="22"/>
      <c r="J19" s="1"/>
      <c r="K19" s="1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2">
      <c r="A20" s="49" t="s">
        <v>26</v>
      </c>
      <c r="B20" s="50">
        <v>2525</v>
      </c>
      <c r="C20" s="50">
        <v>3</v>
      </c>
      <c r="D20" s="50">
        <v>20</v>
      </c>
      <c r="E20" s="51">
        <f t="shared" ca="1" si="0"/>
        <v>2526</v>
      </c>
      <c r="F20" s="52">
        <f t="shared" ca="1" si="1"/>
        <v>3</v>
      </c>
      <c r="G20" s="53" t="str">
        <f t="shared" ca="1" si="2"/>
        <v/>
      </c>
      <c r="H20" s="1"/>
      <c r="I20" s="22"/>
      <c r="J20" s="1"/>
      <c r="K20" s="1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2">
      <c r="A21" s="49" t="s">
        <v>27</v>
      </c>
      <c r="B21" s="50">
        <v>2359</v>
      </c>
      <c r="C21" s="50">
        <v>1</v>
      </c>
      <c r="D21" s="50">
        <v>25</v>
      </c>
      <c r="E21" s="51">
        <f t="shared" ca="1" si="0"/>
        <v>2334</v>
      </c>
      <c r="F21" s="52">
        <f t="shared" ca="1" si="1"/>
        <v>1</v>
      </c>
      <c r="G21" s="53" t="str">
        <f t="shared" ca="1" si="2"/>
        <v/>
      </c>
      <c r="H21" s="1"/>
      <c r="I21" s="22"/>
      <c r="J21" s="1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2">
      <c r="A22" s="49" t="s">
        <v>28</v>
      </c>
      <c r="B22" s="50">
        <v>2557</v>
      </c>
      <c r="C22" s="50">
        <v>4</v>
      </c>
      <c r="D22" s="50">
        <v>18</v>
      </c>
      <c r="E22" s="51">
        <f t="shared" ca="1" si="0"/>
        <v>2568</v>
      </c>
      <c r="F22" s="52">
        <f t="shared" ca="1" si="1"/>
        <v>4</v>
      </c>
      <c r="G22" s="53" t="str">
        <f t="shared" ca="1" si="2"/>
        <v/>
      </c>
      <c r="H22" s="1"/>
      <c r="I22" s="22"/>
      <c r="J22" s="1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">
      <c r="A23" s="49" t="s">
        <v>29</v>
      </c>
      <c r="B23" s="50">
        <v>2479</v>
      </c>
      <c r="C23" s="50">
        <v>2</v>
      </c>
      <c r="D23" s="50">
        <v>27</v>
      </c>
      <c r="E23" s="51">
        <f t="shared" ca="1" si="0"/>
        <v>2488</v>
      </c>
      <c r="F23" s="52">
        <f t="shared" ca="1" si="1"/>
        <v>3</v>
      </c>
      <c r="G23" s="53">
        <f t="shared" ca="1" si="2"/>
        <v>1</v>
      </c>
      <c r="H23" s="1"/>
      <c r="I23" s="22"/>
      <c r="J23" s="1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">
      <c r="A24" s="49" t="s">
        <v>30</v>
      </c>
      <c r="B24" s="50">
        <v>2364</v>
      </c>
      <c r="C24" s="50">
        <v>1</v>
      </c>
      <c r="D24" s="50">
        <v>18</v>
      </c>
      <c r="E24" s="51">
        <f t="shared" ca="1" si="0"/>
        <v>2368</v>
      </c>
      <c r="F24" s="52">
        <f t="shared" ca="1" si="1"/>
        <v>1</v>
      </c>
      <c r="G24" s="53" t="str">
        <f t="shared" ca="1" si="2"/>
        <v/>
      </c>
      <c r="H24" s="6"/>
      <c r="I24" s="22"/>
      <c r="J24" s="1"/>
      <c r="K24" s="1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">
      <c r="A25" s="49" t="s">
        <v>31</v>
      </c>
      <c r="B25" s="50">
        <v>2488</v>
      </c>
      <c r="C25" s="50">
        <v>3</v>
      </c>
      <c r="D25" s="50">
        <v>21</v>
      </c>
      <c r="E25" s="51">
        <f t="shared" ca="1" si="0"/>
        <v>2500</v>
      </c>
      <c r="F25" s="52">
        <f t="shared" ca="1" si="1"/>
        <v>3</v>
      </c>
      <c r="G25" s="53" t="str">
        <f t="shared" ca="1" si="2"/>
        <v/>
      </c>
      <c r="H25" s="1"/>
      <c r="I25" s="22"/>
      <c r="J25" s="1"/>
      <c r="K25" s="1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">
      <c r="A26" s="49" t="s">
        <v>32</v>
      </c>
      <c r="B26" s="50">
        <v>2489</v>
      </c>
      <c r="C26" s="50">
        <v>3</v>
      </c>
      <c r="D26" s="50">
        <v>22</v>
      </c>
      <c r="E26" s="51">
        <f t="shared" ca="1" si="0"/>
        <v>2497</v>
      </c>
      <c r="F26" s="52">
        <f t="shared" ca="1" si="1"/>
        <v>3</v>
      </c>
      <c r="G26" s="53" t="str">
        <f t="shared" ca="1" si="2"/>
        <v/>
      </c>
      <c r="H26" s="1"/>
      <c r="I26" s="35" t="s">
        <v>39</v>
      </c>
      <c r="J26" s="1"/>
      <c r="K26" s="64" t="s">
        <v>40</v>
      </c>
      <c r="L26" s="64"/>
      <c r="M26" s="6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">
      <c r="A27" s="49" t="s">
        <v>33</v>
      </c>
      <c r="B27" s="50">
        <v>2464</v>
      </c>
      <c r="C27" s="50">
        <v>2</v>
      </c>
      <c r="D27" s="50">
        <v>27</v>
      </c>
      <c r="E27" s="51">
        <f t="shared" ca="1" si="0"/>
        <v>2454</v>
      </c>
      <c r="F27" s="52">
        <f t="shared" ca="1" si="1"/>
        <v>2</v>
      </c>
      <c r="G27" s="53" t="str">
        <f t="shared" ca="1" si="2"/>
        <v/>
      </c>
      <c r="H27" s="6"/>
      <c r="I27" s="35" t="s">
        <v>41</v>
      </c>
      <c r="J27" s="6"/>
      <c r="K27" s="63" t="s">
        <v>42</v>
      </c>
      <c r="L27" s="64"/>
      <c r="M27" s="6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2">
      <c r="A28" s="49" t="s">
        <v>34</v>
      </c>
      <c r="B28" s="50">
        <v>2384</v>
      </c>
      <c r="C28" s="50">
        <v>1</v>
      </c>
      <c r="D28" s="50">
        <v>18</v>
      </c>
      <c r="E28" s="51">
        <f t="shared" ca="1" si="0"/>
        <v>2366</v>
      </c>
      <c r="F28" s="52">
        <f t="shared" ca="1" si="1"/>
        <v>1</v>
      </c>
      <c r="G28" s="53" t="str">
        <f t="shared" ca="1" si="2"/>
        <v/>
      </c>
      <c r="H28" s="1"/>
      <c r="I28" s="35" t="s">
        <v>43</v>
      </c>
      <c r="J28" s="6"/>
      <c r="K28" s="64" t="s">
        <v>44</v>
      </c>
      <c r="L28" s="64"/>
      <c r="M28" s="6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2">
      <c r="A29" s="54" t="s">
        <v>35</v>
      </c>
      <c r="B29" s="55">
        <f>AVERAGE(B3:B28)</f>
        <v>2470.8461538461538</v>
      </c>
      <c r="C29" s="39" t="str">
        <f>COUNTIF(C3:C28,"&gt;2")&amp;" stu = "&amp;ROUND(100*(COUNTIF(C3:C28,"&gt;2")/26),0)&amp;"%"</f>
        <v>12 stu = 46%</v>
      </c>
      <c r="D29" s="56">
        <f t="shared" ref="D29:E29" si="3">AVERAGE(D3:D28)</f>
        <v>23.153846153846153</v>
      </c>
      <c r="E29" s="57">
        <f t="shared" ca="1" si="3"/>
        <v>2471.6538461538462</v>
      </c>
      <c r="F29" s="39" t="str">
        <f ca="1">COUNTIF(F3:F28,"&gt;2")&amp;" stu = "&amp;ROUND(100*(COUNTIF(F3:F28,"&gt;2")/26),0)&amp;"%"</f>
        <v>13 stu = 50%</v>
      </c>
      <c r="G29" s="39" t="str">
        <f ca="1">COUNTIF(F3:F28,"&gt;2")-COUNTIF(C3:C28,"&gt;2")&amp;" stu = "&amp;ROUND(100*(COUNTIF(F3:F28,"&gt;2")/26),0)-ROUND(100*(COUNTIF(C3:C28,"&gt;2")/26),0)&amp;"%"</f>
        <v>1 stu = 4%</v>
      </c>
      <c r="H29" s="1"/>
      <c r="I29" s="35" t="s">
        <v>45</v>
      </c>
      <c r="J29" s="1"/>
      <c r="K29" s="64" t="s">
        <v>46</v>
      </c>
      <c r="L29" s="64"/>
      <c r="M29" s="6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2">
      <c r="A30" s="1"/>
      <c r="B30" s="1"/>
      <c r="C30" s="6" t="s">
        <v>36</v>
      </c>
      <c r="D30" s="1"/>
      <c r="E30" s="1"/>
      <c r="F30" s="6" t="s">
        <v>36</v>
      </c>
      <c r="G30" s="1"/>
      <c r="H30" s="1"/>
      <c r="I30" s="22"/>
      <c r="J30" s="1"/>
      <c r="K30" s="1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22"/>
      <c r="J31" s="1"/>
      <c r="K31" s="1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22"/>
      <c r="J32" s="1"/>
      <c r="K32" s="1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22"/>
      <c r="J33" s="1"/>
      <c r="K33" s="1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22"/>
      <c r="J34" s="1"/>
      <c r="K34" s="1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22"/>
      <c r="J35" s="1"/>
      <c r="K35" s="1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22"/>
      <c r="J36" s="1"/>
      <c r="K36" s="1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22"/>
      <c r="J37" s="1"/>
      <c r="K37" s="1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22"/>
      <c r="J38" s="1"/>
      <c r="K38" s="1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22"/>
      <c r="J39" s="1"/>
      <c r="K39" s="1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22"/>
      <c r="J40" s="1"/>
      <c r="K40" s="1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22"/>
      <c r="J41" s="1"/>
      <c r="K41" s="1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22"/>
      <c r="J42" s="1"/>
      <c r="K42" s="1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22"/>
      <c r="J43" s="1"/>
      <c r="K43" s="1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22"/>
      <c r="J44" s="1"/>
      <c r="K44" s="1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22"/>
      <c r="J45" s="1"/>
      <c r="K45" s="1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22"/>
      <c r="J46" s="1"/>
      <c r="K46" s="1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22"/>
      <c r="J47" s="1"/>
      <c r="K47" s="1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22"/>
      <c r="J48" s="1"/>
      <c r="K48" s="1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22"/>
      <c r="J49" s="1"/>
      <c r="K49" s="1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22"/>
      <c r="J50" s="1"/>
      <c r="K50" s="1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22"/>
      <c r="J51" s="1"/>
      <c r="K51" s="1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22"/>
      <c r="J52" s="1"/>
      <c r="K52" s="1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22"/>
      <c r="J53" s="1"/>
      <c r="K53" s="1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22"/>
      <c r="J54" s="1"/>
      <c r="K54" s="1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22"/>
      <c r="J55" s="1"/>
      <c r="K55" s="1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22"/>
      <c r="J56" s="1"/>
      <c r="K56" s="1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22"/>
      <c r="J57" s="1"/>
      <c r="K57" s="1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22"/>
      <c r="J58" s="1"/>
      <c r="K58" s="1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22"/>
      <c r="J59" s="1"/>
      <c r="K59" s="1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22"/>
      <c r="J60" s="1"/>
      <c r="K60" s="1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22"/>
      <c r="J61" s="1"/>
      <c r="K61" s="1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22"/>
      <c r="J62" s="1"/>
      <c r="K62" s="1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22"/>
      <c r="J63" s="1"/>
      <c r="K63" s="1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22"/>
      <c r="J64" s="1"/>
      <c r="K64" s="1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22"/>
      <c r="J65" s="1"/>
      <c r="K65" s="1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22"/>
      <c r="J66" s="1"/>
      <c r="K66" s="1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22"/>
      <c r="J67" s="1"/>
      <c r="K67" s="18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22"/>
      <c r="J68" s="1"/>
      <c r="K68" s="1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22"/>
      <c r="J69" s="1"/>
      <c r="K69" s="1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22"/>
      <c r="J70" s="1"/>
      <c r="K70" s="1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22"/>
      <c r="J71" s="1"/>
      <c r="K71" s="1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22"/>
      <c r="J72" s="1"/>
      <c r="K72" s="1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22"/>
      <c r="J73" s="1"/>
      <c r="K73" s="1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22"/>
      <c r="J74" s="1"/>
      <c r="K74" s="1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22"/>
      <c r="J75" s="1"/>
      <c r="K75" s="1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22"/>
      <c r="J76" s="1"/>
      <c r="K76" s="1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22"/>
      <c r="J77" s="1"/>
      <c r="K77" s="1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22"/>
      <c r="J78" s="1"/>
      <c r="K78" s="1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22"/>
      <c r="J79" s="1"/>
      <c r="K79" s="1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22"/>
      <c r="J80" s="1"/>
      <c r="K80" s="1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22"/>
      <c r="J81" s="1"/>
      <c r="K81" s="1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22"/>
      <c r="J82" s="1"/>
      <c r="K82" s="1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22"/>
      <c r="J83" s="1"/>
      <c r="K83" s="1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22"/>
      <c r="J84" s="1"/>
      <c r="K84" s="1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22"/>
      <c r="J85" s="1"/>
      <c r="K85" s="1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22"/>
      <c r="J86" s="1"/>
      <c r="K86" s="1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22"/>
      <c r="J87" s="1"/>
      <c r="K87" s="1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22"/>
      <c r="J88" s="1"/>
      <c r="K88" s="1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22"/>
      <c r="J89" s="1"/>
      <c r="K89" s="1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22"/>
      <c r="J90" s="1"/>
      <c r="K90" s="1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22"/>
      <c r="J91" s="1"/>
      <c r="K91" s="1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22"/>
      <c r="J92" s="1"/>
      <c r="K92" s="1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22"/>
      <c r="J93" s="1"/>
      <c r="K93" s="1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22"/>
      <c r="J94" s="1"/>
      <c r="K94" s="1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22"/>
      <c r="J95" s="1"/>
      <c r="K95" s="1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22"/>
      <c r="J96" s="1"/>
      <c r="K96" s="1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22"/>
      <c r="J97" s="1"/>
      <c r="K97" s="1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22"/>
      <c r="J98" s="1"/>
      <c r="K98" s="1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22"/>
      <c r="J99" s="1"/>
      <c r="K99" s="1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22"/>
      <c r="J100" s="1"/>
      <c r="K100" s="1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22"/>
      <c r="J101" s="1"/>
      <c r="K101" s="1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22"/>
      <c r="J102" s="1"/>
      <c r="K102" s="1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22"/>
      <c r="J103" s="1"/>
      <c r="K103" s="1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22"/>
      <c r="J104" s="1"/>
      <c r="K104" s="1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22"/>
      <c r="J105" s="1"/>
      <c r="K105" s="1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22"/>
      <c r="J106" s="1"/>
      <c r="K106" s="1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22"/>
      <c r="J107" s="1"/>
      <c r="K107" s="1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22"/>
      <c r="J108" s="1"/>
      <c r="K108" s="1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22"/>
      <c r="J109" s="1"/>
      <c r="K109" s="1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22"/>
      <c r="J110" s="1"/>
      <c r="K110" s="1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22"/>
      <c r="J111" s="1"/>
      <c r="K111" s="1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22"/>
      <c r="J112" s="1"/>
      <c r="K112" s="1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22"/>
      <c r="J113" s="1"/>
      <c r="K113" s="1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22"/>
      <c r="J114" s="1"/>
      <c r="K114" s="1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22"/>
      <c r="J115" s="1"/>
      <c r="K115" s="1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22"/>
      <c r="J116" s="1"/>
      <c r="K116" s="1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22"/>
      <c r="J117" s="1"/>
      <c r="K117" s="1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22"/>
      <c r="J118" s="1"/>
      <c r="K118" s="1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22"/>
      <c r="J119" s="1"/>
      <c r="K119" s="1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22"/>
      <c r="J120" s="1"/>
      <c r="K120" s="1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22"/>
      <c r="J121" s="1"/>
      <c r="K121" s="1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22"/>
      <c r="J122" s="1"/>
      <c r="K122" s="1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22"/>
      <c r="J123" s="1"/>
      <c r="K123" s="18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22"/>
      <c r="J124" s="1"/>
      <c r="K124" s="1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22"/>
      <c r="J125" s="1"/>
      <c r="K125" s="1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22"/>
      <c r="J126" s="1"/>
      <c r="K126" s="18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22"/>
      <c r="J127" s="1"/>
      <c r="K127" s="1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22"/>
      <c r="J128" s="1"/>
      <c r="K128" s="1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22"/>
      <c r="J129" s="1"/>
      <c r="K129" s="1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22"/>
      <c r="J130" s="1"/>
      <c r="K130" s="1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22"/>
      <c r="J131" s="1"/>
      <c r="K131" s="1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22"/>
      <c r="J132" s="1"/>
      <c r="K132" s="18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22"/>
      <c r="J133" s="1"/>
      <c r="K133" s="18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22"/>
      <c r="J134" s="1"/>
      <c r="K134" s="18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22"/>
      <c r="J135" s="1"/>
      <c r="K135" s="18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22"/>
      <c r="J136" s="1"/>
      <c r="K136" s="18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22"/>
      <c r="J137" s="1"/>
      <c r="K137" s="1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22"/>
      <c r="J138" s="1"/>
      <c r="K138" s="1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22"/>
      <c r="J139" s="1"/>
      <c r="K139" s="1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22"/>
      <c r="J140" s="1"/>
      <c r="K140" s="18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22"/>
      <c r="J141" s="1"/>
      <c r="K141" s="18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22"/>
      <c r="J142" s="1"/>
      <c r="K142" s="1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22"/>
      <c r="J143" s="1"/>
      <c r="K143" s="1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22"/>
      <c r="J144" s="1"/>
      <c r="K144" s="1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22"/>
      <c r="J145" s="1"/>
      <c r="K145" s="1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22"/>
      <c r="J146" s="1"/>
      <c r="K146" s="1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22"/>
      <c r="J147" s="1"/>
      <c r="K147" s="1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22"/>
      <c r="J148" s="1"/>
      <c r="K148" s="1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22"/>
      <c r="J149" s="1"/>
      <c r="K149" s="18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22"/>
      <c r="J150" s="1"/>
      <c r="K150" s="18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22"/>
      <c r="J151" s="1"/>
      <c r="K151" s="18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22"/>
      <c r="J152" s="1"/>
      <c r="K152" s="18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22"/>
      <c r="J153" s="1"/>
      <c r="K153" s="1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22"/>
      <c r="J154" s="1"/>
      <c r="K154" s="18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22"/>
      <c r="J155" s="1"/>
      <c r="K155" s="1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22"/>
      <c r="J156" s="1"/>
      <c r="K156" s="18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22"/>
      <c r="J157" s="1"/>
      <c r="K157" s="1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22"/>
      <c r="J158" s="1"/>
      <c r="K158" s="1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22"/>
      <c r="J159" s="1"/>
      <c r="K159" s="18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22"/>
      <c r="J160" s="1"/>
      <c r="K160" s="18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22"/>
      <c r="J161" s="1"/>
      <c r="K161" s="18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22"/>
      <c r="J162" s="1"/>
      <c r="K162" s="1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22"/>
      <c r="J163" s="1"/>
      <c r="K163" s="1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22"/>
      <c r="J164" s="1"/>
      <c r="K164" s="18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22"/>
      <c r="J165" s="1"/>
      <c r="K165" s="18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22"/>
      <c r="J166" s="1"/>
      <c r="K166" s="1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22"/>
      <c r="J167" s="1"/>
      <c r="K167" s="1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22"/>
      <c r="J168" s="1"/>
      <c r="K168" s="18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22"/>
      <c r="J169" s="1"/>
      <c r="K169" s="18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22"/>
      <c r="J170" s="1"/>
      <c r="K170" s="18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22"/>
      <c r="J171" s="1"/>
      <c r="K171" s="18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22"/>
      <c r="J172" s="1"/>
      <c r="K172" s="18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22"/>
      <c r="J173" s="1"/>
      <c r="K173" s="18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22"/>
      <c r="J174" s="1"/>
      <c r="K174" s="1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22"/>
      <c r="J175" s="1"/>
      <c r="K175" s="18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22"/>
      <c r="J176" s="1"/>
      <c r="K176" s="18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22"/>
      <c r="J177" s="1"/>
      <c r="K177" s="1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22"/>
      <c r="J178" s="1"/>
      <c r="K178" s="1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22"/>
      <c r="J179" s="1"/>
      <c r="K179" s="1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22"/>
      <c r="J180" s="1"/>
      <c r="K180" s="18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22"/>
      <c r="J181" s="1"/>
      <c r="K181" s="18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22"/>
      <c r="J182" s="1"/>
      <c r="K182" s="18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22"/>
      <c r="J183" s="1"/>
      <c r="K183" s="18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22"/>
      <c r="J184" s="1"/>
      <c r="K184" s="18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22"/>
      <c r="J185" s="1"/>
      <c r="K185" s="18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22"/>
      <c r="J186" s="1"/>
      <c r="K186" s="1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22"/>
      <c r="J187" s="1"/>
      <c r="K187" s="18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22"/>
      <c r="J188" s="1"/>
      <c r="K188" s="18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22"/>
      <c r="J189" s="1"/>
      <c r="K189" s="18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22"/>
      <c r="J190" s="1"/>
      <c r="K190" s="18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22"/>
      <c r="J191" s="1"/>
      <c r="K191" s="18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22"/>
      <c r="J192" s="1"/>
      <c r="K192" s="18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22"/>
      <c r="J193" s="1"/>
      <c r="K193" s="18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22"/>
      <c r="J194" s="1"/>
      <c r="K194" s="18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22"/>
      <c r="J195" s="1"/>
      <c r="K195" s="1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22"/>
      <c r="J196" s="1"/>
      <c r="K196" s="18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22"/>
      <c r="J197" s="1"/>
      <c r="K197" s="18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22"/>
      <c r="J198" s="1"/>
      <c r="K198" s="18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22"/>
      <c r="J199" s="1"/>
      <c r="K199" s="18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22"/>
      <c r="J200" s="1"/>
      <c r="K200" s="18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22"/>
      <c r="J201" s="1"/>
      <c r="K201" s="18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22"/>
      <c r="J202" s="1"/>
      <c r="K202" s="18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22"/>
      <c r="J203" s="1"/>
      <c r="K203" s="18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22"/>
      <c r="J204" s="1"/>
      <c r="K204" s="18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22"/>
      <c r="J205" s="1"/>
      <c r="K205" s="18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22"/>
      <c r="J206" s="1"/>
      <c r="K206" s="18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22"/>
      <c r="J207" s="1"/>
      <c r="K207" s="18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22"/>
      <c r="J208" s="1"/>
      <c r="K208" s="18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22"/>
      <c r="J209" s="1"/>
      <c r="K209" s="18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22"/>
      <c r="J210" s="1"/>
      <c r="K210" s="18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22"/>
      <c r="J211" s="1"/>
      <c r="K211" s="18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22"/>
      <c r="J212" s="1"/>
      <c r="K212" s="18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22"/>
      <c r="J213" s="1"/>
      <c r="K213" s="18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22"/>
      <c r="J214" s="1"/>
      <c r="K214" s="18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22"/>
      <c r="J215" s="1"/>
      <c r="K215" s="18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22"/>
      <c r="J216" s="1"/>
      <c r="K216" s="18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22"/>
      <c r="J217" s="1"/>
      <c r="K217" s="18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22"/>
      <c r="J218" s="1"/>
      <c r="K218" s="18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22"/>
      <c r="J219" s="1"/>
      <c r="K219" s="18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22"/>
      <c r="J220" s="1"/>
      <c r="K220" s="18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22"/>
      <c r="J221" s="1"/>
      <c r="K221" s="18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22"/>
      <c r="J222" s="1"/>
      <c r="K222" s="18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22"/>
      <c r="J223" s="1"/>
      <c r="K223" s="18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22"/>
      <c r="J224" s="1"/>
      <c r="K224" s="18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22"/>
      <c r="J225" s="1"/>
      <c r="K225" s="18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22"/>
      <c r="J226" s="1"/>
      <c r="K226" s="18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22"/>
      <c r="J227" s="1"/>
      <c r="K227" s="18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22"/>
      <c r="J228" s="1"/>
      <c r="K228" s="18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22"/>
      <c r="J229" s="1"/>
      <c r="K229" s="18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22"/>
      <c r="J230" s="1"/>
      <c r="K230" s="18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22"/>
      <c r="J231" s="1"/>
      <c r="K231" s="18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22"/>
      <c r="J232" s="1"/>
      <c r="K232" s="18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22"/>
      <c r="J233" s="1"/>
      <c r="K233" s="18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22"/>
      <c r="J234" s="1"/>
      <c r="K234" s="18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22"/>
      <c r="J235" s="1"/>
      <c r="K235" s="18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22"/>
      <c r="J236" s="1"/>
      <c r="K236" s="18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22"/>
      <c r="J237" s="1"/>
      <c r="K237" s="18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22"/>
      <c r="J238" s="1"/>
      <c r="K238" s="18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22"/>
      <c r="J239" s="1"/>
      <c r="K239" s="18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22"/>
      <c r="J240" s="1"/>
      <c r="K240" s="18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22"/>
      <c r="J241" s="1"/>
      <c r="K241" s="18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22"/>
      <c r="J242" s="1"/>
      <c r="K242" s="18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22"/>
      <c r="J243" s="1"/>
      <c r="K243" s="18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22"/>
      <c r="J244" s="1"/>
      <c r="K244" s="18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22"/>
      <c r="J245" s="1"/>
      <c r="K245" s="18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22"/>
      <c r="J246" s="1"/>
      <c r="K246" s="18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22"/>
      <c r="J247" s="1"/>
      <c r="K247" s="18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22"/>
      <c r="J248" s="1"/>
      <c r="K248" s="18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22"/>
      <c r="J249" s="1"/>
      <c r="K249" s="18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22"/>
      <c r="J250" s="1"/>
      <c r="K250" s="18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22"/>
      <c r="J251" s="1"/>
      <c r="K251" s="1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22"/>
      <c r="J252" s="1"/>
      <c r="K252" s="18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22"/>
      <c r="J253" s="1"/>
      <c r="K253" s="18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22"/>
      <c r="J254" s="1"/>
      <c r="K254" s="18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22"/>
      <c r="J255" s="1"/>
      <c r="K255" s="18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22"/>
      <c r="J256" s="1"/>
      <c r="K256" s="18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22"/>
      <c r="J257" s="1"/>
      <c r="K257" s="18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22"/>
      <c r="J258" s="1"/>
      <c r="K258" s="18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22"/>
      <c r="J259" s="1"/>
      <c r="K259" s="18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22"/>
      <c r="J260" s="1"/>
      <c r="K260" s="18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22"/>
      <c r="J261" s="1"/>
      <c r="K261" s="18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22"/>
      <c r="J262" s="1"/>
      <c r="K262" s="18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22"/>
      <c r="J263" s="1"/>
      <c r="K263" s="18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22"/>
      <c r="J264" s="1"/>
      <c r="K264" s="18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22"/>
      <c r="J265" s="1"/>
      <c r="K265" s="18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22"/>
      <c r="J266" s="1"/>
      <c r="K266" s="18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22"/>
      <c r="J267" s="1"/>
      <c r="K267" s="18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22"/>
      <c r="J268" s="1"/>
      <c r="K268" s="18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22"/>
      <c r="J269" s="1"/>
      <c r="K269" s="18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22"/>
      <c r="J270" s="1"/>
      <c r="K270" s="18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22"/>
      <c r="J271" s="1"/>
      <c r="K271" s="18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22"/>
      <c r="J272" s="1"/>
      <c r="K272" s="18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22"/>
      <c r="J273" s="1"/>
      <c r="K273" s="1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22"/>
      <c r="J274" s="1"/>
      <c r="K274" s="18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22"/>
      <c r="J275" s="1"/>
      <c r="K275" s="18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22"/>
      <c r="J276" s="1"/>
      <c r="K276" s="18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22"/>
      <c r="J277" s="1"/>
      <c r="K277" s="18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22"/>
      <c r="J278" s="1"/>
      <c r="K278" s="18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22"/>
      <c r="J279" s="1"/>
      <c r="K279" s="18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22"/>
      <c r="J280" s="1"/>
      <c r="K280" s="18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22"/>
      <c r="J281" s="1"/>
      <c r="K281" s="1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22"/>
      <c r="J282" s="1"/>
      <c r="K282" s="18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22"/>
      <c r="J283" s="1"/>
      <c r="K283" s="18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22"/>
      <c r="J284" s="1"/>
      <c r="K284" s="18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22"/>
      <c r="J285" s="1"/>
      <c r="K285" s="18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22"/>
      <c r="J286" s="1"/>
      <c r="K286" s="18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22"/>
      <c r="J287" s="1"/>
      <c r="K287" s="18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22"/>
      <c r="J288" s="1"/>
      <c r="K288" s="18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22"/>
      <c r="J289" s="1"/>
      <c r="K289" s="18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22"/>
      <c r="J290" s="1"/>
      <c r="K290" s="18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22"/>
      <c r="J291" s="1"/>
      <c r="K291" s="18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22"/>
      <c r="J292" s="1"/>
      <c r="K292" s="18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22"/>
      <c r="J293" s="1"/>
      <c r="K293" s="18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22"/>
      <c r="J294" s="1"/>
      <c r="K294" s="18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22"/>
      <c r="J295" s="1"/>
      <c r="K295" s="18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22"/>
      <c r="J296" s="1"/>
      <c r="K296" s="18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22"/>
      <c r="J297" s="1"/>
      <c r="K297" s="18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22"/>
      <c r="J298" s="1"/>
      <c r="K298" s="18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22"/>
      <c r="J299" s="1"/>
      <c r="K299" s="18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22"/>
      <c r="J300" s="1"/>
      <c r="K300" s="18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22"/>
      <c r="J301" s="1"/>
      <c r="K301" s="18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22"/>
      <c r="J302" s="1"/>
      <c r="K302" s="18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22"/>
      <c r="J303" s="1"/>
      <c r="K303" s="18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22"/>
      <c r="J304" s="1"/>
      <c r="K304" s="18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22"/>
      <c r="J305" s="1"/>
      <c r="K305" s="18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22"/>
      <c r="J306" s="1"/>
      <c r="K306" s="18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22"/>
      <c r="J307" s="1"/>
      <c r="K307" s="18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22"/>
      <c r="J308" s="1"/>
      <c r="K308" s="18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22"/>
      <c r="J309" s="1"/>
      <c r="K309" s="18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22"/>
      <c r="J310" s="1"/>
      <c r="K310" s="18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22"/>
      <c r="J311" s="1"/>
      <c r="K311" s="18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22"/>
      <c r="J312" s="1"/>
      <c r="K312" s="18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22"/>
      <c r="J313" s="1"/>
      <c r="K313" s="18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22"/>
      <c r="J314" s="1"/>
      <c r="K314" s="18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22"/>
      <c r="J315" s="1"/>
      <c r="K315" s="18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22"/>
      <c r="J316" s="1"/>
      <c r="K316" s="18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22"/>
      <c r="J317" s="1"/>
      <c r="K317" s="18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22"/>
      <c r="J318" s="1"/>
      <c r="K318" s="18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22"/>
      <c r="J319" s="1"/>
      <c r="K319" s="18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22"/>
      <c r="J320" s="1"/>
      <c r="K320" s="18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22"/>
      <c r="J321" s="1"/>
      <c r="K321" s="18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22"/>
      <c r="J322" s="1"/>
      <c r="K322" s="18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22"/>
      <c r="J323" s="1"/>
      <c r="K323" s="18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22"/>
      <c r="J324" s="1"/>
      <c r="K324" s="18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22"/>
      <c r="J325" s="1"/>
      <c r="K325" s="18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22"/>
      <c r="J326" s="1"/>
      <c r="K326" s="18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22"/>
      <c r="J327" s="1"/>
      <c r="K327" s="18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22"/>
      <c r="J328" s="1"/>
      <c r="K328" s="18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22"/>
      <c r="J329" s="1"/>
      <c r="K329" s="18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22"/>
      <c r="J330" s="1"/>
      <c r="K330" s="18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22"/>
      <c r="J331" s="1"/>
      <c r="K331" s="18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22"/>
      <c r="J332" s="1"/>
      <c r="K332" s="18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22"/>
      <c r="J333" s="1"/>
      <c r="K333" s="18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22"/>
      <c r="J334" s="1"/>
      <c r="K334" s="18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22"/>
      <c r="J335" s="1"/>
      <c r="K335" s="18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22"/>
      <c r="J336" s="1"/>
      <c r="K336" s="18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22"/>
      <c r="J337" s="1"/>
      <c r="K337" s="18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22"/>
      <c r="J338" s="1"/>
      <c r="K338" s="18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22"/>
      <c r="J339" s="1"/>
      <c r="K339" s="18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22"/>
      <c r="J340" s="1"/>
      <c r="K340" s="18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22"/>
      <c r="J341" s="1"/>
      <c r="K341" s="18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22"/>
      <c r="J342" s="1"/>
      <c r="K342" s="18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22"/>
      <c r="J343" s="1"/>
      <c r="K343" s="18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22"/>
      <c r="J344" s="1"/>
      <c r="K344" s="18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22"/>
      <c r="J345" s="1"/>
      <c r="K345" s="18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22"/>
      <c r="J346" s="1"/>
      <c r="K346" s="18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22"/>
      <c r="J347" s="1"/>
      <c r="K347" s="18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22"/>
      <c r="J348" s="1"/>
      <c r="K348" s="18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22"/>
      <c r="J349" s="1"/>
      <c r="K349" s="18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22"/>
      <c r="J350" s="1"/>
      <c r="K350" s="18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22"/>
      <c r="J351" s="1"/>
      <c r="K351" s="18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22"/>
      <c r="J352" s="1"/>
      <c r="K352" s="18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22"/>
      <c r="J353" s="1"/>
      <c r="K353" s="18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22"/>
      <c r="J354" s="1"/>
      <c r="K354" s="18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22"/>
      <c r="J355" s="1"/>
      <c r="K355" s="18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22"/>
      <c r="J356" s="1"/>
      <c r="K356" s="18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22"/>
      <c r="J357" s="1"/>
      <c r="K357" s="18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22"/>
      <c r="J358" s="1"/>
      <c r="K358" s="18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22"/>
      <c r="J359" s="1"/>
      <c r="K359" s="18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22"/>
      <c r="J360" s="1"/>
      <c r="K360" s="18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22"/>
      <c r="J361" s="1"/>
      <c r="K361" s="18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22"/>
      <c r="J362" s="1"/>
      <c r="K362" s="18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22"/>
      <c r="J363" s="1"/>
      <c r="K363" s="18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22"/>
      <c r="J364" s="1"/>
      <c r="K364" s="18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22"/>
      <c r="J365" s="1"/>
      <c r="K365" s="18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22"/>
      <c r="J366" s="1"/>
      <c r="K366" s="18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22"/>
      <c r="J367" s="1"/>
      <c r="K367" s="18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22"/>
      <c r="J368" s="1"/>
      <c r="K368" s="18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22"/>
      <c r="J369" s="1"/>
      <c r="K369" s="18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22"/>
      <c r="J370" s="1"/>
      <c r="K370" s="18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22"/>
      <c r="J371" s="1"/>
      <c r="K371" s="18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22"/>
      <c r="J372" s="1"/>
      <c r="K372" s="18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22"/>
      <c r="J373" s="1"/>
      <c r="K373" s="18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22"/>
      <c r="J374" s="1"/>
      <c r="K374" s="18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22"/>
      <c r="J375" s="1"/>
      <c r="K375" s="18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22"/>
      <c r="J376" s="1"/>
      <c r="K376" s="18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22"/>
      <c r="J377" s="1"/>
      <c r="K377" s="18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22"/>
      <c r="J378" s="1"/>
      <c r="K378" s="18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22"/>
      <c r="J379" s="1"/>
      <c r="K379" s="18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22"/>
      <c r="J380" s="1"/>
      <c r="K380" s="18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22"/>
      <c r="J381" s="1"/>
      <c r="K381" s="18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22"/>
      <c r="J382" s="1"/>
      <c r="K382" s="18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22"/>
      <c r="J383" s="1"/>
      <c r="K383" s="18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22"/>
      <c r="J384" s="1"/>
      <c r="K384" s="18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22"/>
      <c r="J385" s="1"/>
      <c r="K385" s="18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22"/>
      <c r="J386" s="1"/>
      <c r="K386" s="18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22"/>
      <c r="J387" s="1"/>
      <c r="K387" s="18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22"/>
      <c r="J388" s="1"/>
      <c r="K388" s="18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22"/>
      <c r="J389" s="1"/>
      <c r="K389" s="18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22"/>
      <c r="J390" s="1"/>
      <c r="K390" s="18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22"/>
      <c r="J391" s="1"/>
      <c r="K391" s="18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22"/>
      <c r="J392" s="1"/>
      <c r="K392" s="18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22"/>
      <c r="J393" s="1"/>
      <c r="K393" s="18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22"/>
      <c r="J394" s="1"/>
      <c r="K394" s="18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22"/>
      <c r="J395" s="1"/>
      <c r="K395" s="18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22"/>
      <c r="J396" s="1"/>
      <c r="K396" s="18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22"/>
      <c r="J397" s="1"/>
      <c r="K397" s="18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22"/>
      <c r="J398" s="1"/>
      <c r="K398" s="18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22"/>
      <c r="J399" s="1"/>
      <c r="K399" s="18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22"/>
      <c r="J400" s="1"/>
      <c r="K400" s="18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22"/>
      <c r="J401" s="1"/>
      <c r="K401" s="18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22"/>
      <c r="J402" s="1"/>
      <c r="K402" s="18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22"/>
      <c r="J403" s="1"/>
      <c r="K403" s="18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22"/>
      <c r="J404" s="1"/>
      <c r="K404" s="18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22"/>
      <c r="J405" s="1"/>
      <c r="K405" s="18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22"/>
      <c r="J406" s="1"/>
      <c r="K406" s="18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22"/>
      <c r="J407" s="1"/>
      <c r="K407" s="18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22"/>
      <c r="J408" s="1"/>
      <c r="K408" s="18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22"/>
      <c r="J409" s="1"/>
      <c r="K409" s="18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22"/>
      <c r="J410" s="1"/>
      <c r="K410" s="18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22"/>
      <c r="J411" s="1"/>
      <c r="K411" s="18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22"/>
      <c r="J412" s="1"/>
      <c r="K412" s="18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22"/>
      <c r="J413" s="1"/>
      <c r="K413" s="18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22"/>
      <c r="J414" s="1"/>
      <c r="K414" s="18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22"/>
      <c r="J415" s="1"/>
      <c r="K415" s="18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22"/>
      <c r="J416" s="1"/>
      <c r="K416" s="18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22"/>
      <c r="J417" s="1"/>
      <c r="K417" s="18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22"/>
      <c r="J418" s="1"/>
      <c r="K418" s="18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22"/>
      <c r="J419" s="1"/>
      <c r="K419" s="18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22"/>
      <c r="J420" s="1"/>
      <c r="K420" s="18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22"/>
      <c r="J421" s="1"/>
      <c r="K421" s="18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22"/>
      <c r="J422" s="1"/>
      <c r="K422" s="18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22"/>
      <c r="J423" s="1"/>
      <c r="K423" s="18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22"/>
      <c r="J424" s="1"/>
      <c r="K424" s="18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22"/>
      <c r="J425" s="1"/>
      <c r="K425" s="18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22"/>
      <c r="J426" s="1"/>
      <c r="K426" s="18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22"/>
      <c r="J427" s="1"/>
      <c r="K427" s="18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22"/>
      <c r="J428" s="1"/>
      <c r="K428" s="18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22"/>
      <c r="J429" s="1"/>
      <c r="K429" s="18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22"/>
      <c r="J430" s="1"/>
      <c r="K430" s="18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22"/>
      <c r="J431" s="1"/>
      <c r="K431" s="18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22"/>
      <c r="J432" s="1"/>
      <c r="K432" s="18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22"/>
      <c r="J433" s="1"/>
      <c r="K433" s="18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22"/>
      <c r="J434" s="1"/>
      <c r="K434" s="18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22"/>
      <c r="J435" s="1"/>
      <c r="K435" s="18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22"/>
      <c r="J436" s="1"/>
      <c r="K436" s="18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22"/>
      <c r="J437" s="1"/>
      <c r="K437" s="18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22"/>
      <c r="J438" s="1"/>
      <c r="K438" s="18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22"/>
      <c r="J439" s="1"/>
      <c r="K439" s="18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22"/>
      <c r="J440" s="1"/>
      <c r="K440" s="18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22"/>
      <c r="J441" s="1"/>
      <c r="K441" s="18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22"/>
      <c r="J442" s="1"/>
      <c r="K442" s="18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22"/>
      <c r="J443" s="1"/>
      <c r="K443" s="18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22"/>
      <c r="J444" s="1"/>
      <c r="K444" s="18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22"/>
      <c r="J445" s="1"/>
      <c r="K445" s="18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22"/>
      <c r="J446" s="1"/>
      <c r="K446" s="18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22"/>
      <c r="J447" s="1"/>
      <c r="K447" s="18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22"/>
      <c r="J448" s="1"/>
      <c r="K448" s="18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22"/>
      <c r="J449" s="1"/>
      <c r="K449" s="18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22"/>
      <c r="J450" s="1"/>
      <c r="K450" s="18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22"/>
      <c r="J451" s="1"/>
      <c r="K451" s="18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22"/>
      <c r="J452" s="1"/>
      <c r="K452" s="18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22"/>
      <c r="J453" s="1"/>
      <c r="K453" s="18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22"/>
      <c r="J454" s="1"/>
      <c r="K454" s="18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22"/>
      <c r="J455" s="1"/>
      <c r="K455" s="18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22"/>
      <c r="J456" s="1"/>
      <c r="K456" s="18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22"/>
      <c r="J457" s="1"/>
      <c r="K457" s="18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22"/>
      <c r="J458" s="1"/>
      <c r="K458" s="18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22"/>
      <c r="J459" s="1"/>
      <c r="K459" s="18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22"/>
      <c r="J460" s="1"/>
      <c r="K460" s="18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22"/>
      <c r="J461" s="1"/>
      <c r="K461" s="18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22"/>
      <c r="J462" s="1"/>
      <c r="K462" s="18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22"/>
      <c r="J463" s="1"/>
      <c r="K463" s="18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22"/>
      <c r="J464" s="1"/>
      <c r="K464" s="18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22"/>
      <c r="J465" s="1"/>
      <c r="K465" s="18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22"/>
      <c r="J466" s="1"/>
      <c r="K466" s="18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22"/>
      <c r="J467" s="1"/>
      <c r="K467" s="18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22"/>
      <c r="J468" s="1"/>
      <c r="K468" s="18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22"/>
      <c r="J469" s="1"/>
      <c r="K469" s="18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22"/>
      <c r="J470" s="1"/>
      <c r="K470" s="18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22"/>
      <c r="J471" s="1"/>
      <c r="K471" s="18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22"/>
      <c r="J472" s="1"/>
      <c r="K472" s="18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22"/>
      <c r="J473" s="1"/>
      <c r="K473" s="18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22"/>
      <c r="J474" s="1"/>
      <c r="K474" s="18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22"/>
      <c r="J475" s="1"/>
      <c r="K475" s="18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22"/>
      <c r="J476" s="1"/>
      <c r="K476" s="18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22"/>
      <c r="J477" s="1"/>
      <c r="K477" s="18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22"/>
      <c r="J478" s="1"/>
      <c r="K478" s="18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22"/>
      <c r="J479" s="1"/>
      <c r="K479" s="18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22"/>
      <c r="J480" s="1"/>
      <c r="K480" s="18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22"/>
      <c r="J481" s="1"/>
      <c r="K481" s="18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22"/>
      <c r="J482" s="1"/>
      <c r="K482" s="18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22"/>
      <c r="J483" s="1"/>
      <c r="K483" s="18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22"/>
      <c r="J484" s="1"/>
      <c r="K484" s="18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22"/>
      <c r="J485" s="1"/>
      <c r="K485" s="18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22"/>
      <c r="J486" s="1"/>
      <c r="K486" s="18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22"/>
      <c r="J487" s="1"/>
      <c r="K487" s="18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22"/>
      <c r="J488" s="1"/>
      <c r="K488" s="18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22"/>
      <c r="J489" s="1"/>
      <c r="K489" s="18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22"/>
      <c r="J490" s="1"/>
      <c r="K490" s="18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22"/>
      <c r="J491" s="1"/>
      <c r="K491" s="18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22"/>
      <c r="J492" s="1"/>
      <c r="K492" s="18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22"/>
      <c r="J493" s="1"/>
      <c r="K493" s="18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22"/>
      <c r="J494" s="1"/>
      <c r="K494" s="18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22"/>
      <c r="J495" s="1"/>
      <c r="K495" s="18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22"/>
      <c r="J496" s="1"/>
      <c r="K496" s="18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22"/>
      <c r="J497" s="1"/>
      <c r="K497" s="18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22"/>
      <c r="J498" s="1"/>
      <c r="K498" s="18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22"/>
      <c r="J499" s="1"/>
      <c r="K499" s="18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22"/>
      <c r="J500" s="1"/>
      <c r="K500" s="18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22"/>
      <c r="J501" s="1"/>
      <c r="K501" s="18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22"/>
      <c r="J502" s="1"/>
      <c r="K502" s="18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22"/>
      <c r="J503" s="1"/>
      <c r="K503" s="18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22"/>
      <c r="J504" s="1"/>
      <c r="K504" s="18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22"/>
      <c r="J505" s="1"/>
      <c r="K505" s="18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22"/>
      <c r="J506" s="1"/>
      <c r="K506" s="18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22"/>
      <c r="J507" s="1"/>
      <c r="K507" s="18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22"/>
      <c r="J508" s="1"/>
      <c r="K508" s="18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22"/>
      <c r="J509" s="1"/>
      <c r="K509" s="18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22"/>
      <c r="J510" s="1"/>
      <c r="K510" s="18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22"/>
      <c r="J511" s="1"/>
      <c r="K511" s="18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22"/>
      <c r="J512" s="1"/>
      <c r="K512" s="18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22"/>
      <c r="J513" s="1"/>
      <c r="K513" s="18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22"/>
      <c r="J514" s="1"/>
      <c r="K514" s="18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22"/>
      <c r="J515" s="1"/>
      <c r="K515" s="18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22"/>
      <c r="J516" s="1"/>
      <c r="K516" s="18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22"/>
      <c r="J517" s="1"/>
      <c r="K517" s="18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22"/>
      <c r="J518" s="1"/>
      <c r="K518" s="18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22"/>
      <c r="J519" s="1"/>
      <c r="K519" s="18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22"/>
      <c r="J520" s="1"/>
      <c r="K520" s="18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22"/>
      <c r="J521" s="1"/>
      <c r="K521" s="18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22"/>
      <c r="J522" s="1"/>
      <c r="K522" s="18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22"/>
      <c r="J523" s="1"/>
      <c r="K523" s="18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22"/>
      <c r="J524" s="1"/>
      <c r="K524" s="18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22"/>
      <c r="J525" s="1"/>
      <c r="K525" s="18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22"/>
      <c r="J526" s="1"/>
      <c r="K526" s="18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22"/>
      <c r="J527" s="1"/>
      <c r="K527" s="18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22"/>
      <c r="J528" s="1"/>
      <c r="K528" s="18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22"/>
      <c r="J529" s="1"/>
      <c r="K529" s="18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22"/>
      <c r="J530" s="1"/>
      <c r="K530" s="18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22"/>
      <c r="J531" s="1"/>
      <c r="K531" s="18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22"/>
      <c r="J532" s="1"/>
      <c r="K532" s="18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22"/>
      <c r="J533" s="1"/>
      <c r="K533" s="18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22"/>
      <c r="J534" s="1"/>
      <c r="K534" s="18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22"/>
      <c r="J535" s="1"/>
      <c r="K535" s="18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22"/>
      <c r="J536" s="1"/>
      <c r="K536" s="18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22"/>
      <c r="J537" s="1"/>
      <c r="K537" s="18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22"/>
      <c r="J538" s="1"/>
      <c r="K538" s="18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22"/>
      <c r="J539" s="1"/>
      <c r="K539" s="18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22"/>
      <c r="J540" s="1"/>
      <c r="K540" s="18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22"/>
      <c r="J541" s="1"/>
      <c r="K541" s="18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22"/>
      <c r="J542" s="1"/>
      <c r="K542" s="18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22"/>
      <c r="J543" s="1"/>
      <c r="K543" s="18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22"/>
      <c r="J544" s="1"/>
      <c r="K544" s="18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22"/>
      <c r="J545" s="1"/>
      <c r="K545" s="18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22"/>
      <c r="J546" s="1"/>
      <c r="K546" s="18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22"/>
      <c r="J547" s="1"/>
      <c r="K547" s="18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22"/>
      <c r="J548" s="1"/>
      <c r="K548" s="18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22"/>
      <c r="J549" s="1"/>
      <c r="K549" s="18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22"/>
      <c r="J550" s="1"/>
      <c r="K550" s="18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22"/>
      <c r="J551" s="1"/>
      <c r="K551" s="18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22"/>
      <c r="J552" s="1"/>
      <c r="K552" s="18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22"/>
      <c r="J553" s="1"/>
      <c r="K553" s="18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22"/>
      <c r="J554" s="1"/>
      <c r="K554" s="18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22"/>
      <c r="J555" s="1"/>
      <c r="K555" s="18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22"/>
      <c r="J556" s="1"/>
      <c r="K556" s="18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22"/>
      <c r="J557" s="1"/>
      <c r="K557" s="18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22"/>
      <c r="J558" s="1"/>
      <c r="K558" s="18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22"/>
      <c r="J559" s="1"/>
      <c r="K559" s="18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22"/>
      <c r="J560" s="1"/>
      <c r="K560" s="18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22"/>
      <c r="J561" s="1"/>
      <c r="K561" s="18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22"/>
      <c r="J562" s="1"/>
      <c r="K562" s="18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22"/>
      <c r="J563" s="1"/>
      <c r="K563" s="18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22"/>
      <c r="J564" s="1"/>
      <c r="K564" s="18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22"/>
      <c r="J565" s="1"/>
      <c r="K565" s="18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22"/>
      <c r="J566" s="1"/>
      <c r="K566" s="18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22"/>
      <c r="J567" s="1"/>
      <c r="K567" s="18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22"/>
      <c r="J568" s="1"/>
      <c r="K568" s="18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22"/>
      <c r="J569" s="1"/>
      <c r="K569" s="18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22"/>
      <c r="J570" s="1"/>
      <c r="K570" s="18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22"/>
      <c r="J571" s="1"/>
      <c r="K571" s="18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22"/>
      <c r="J572" s="1"/>
      <c r="K572" s="18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22"/>
      <c r="J573" s="1"/>
      <c r="K573" s="18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22"/>
      <c r="J574" s="1"/>
      <c r="K574" s="18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22"/>
      <c r="J575" s="1"/>
      <c r="K575" s="18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22"/>
      <c r="J576" s="1"/>
      <c r="K576" s="18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22"/>
      <c r="J577" s="1"/>
      <c r="K577" s="18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22"/>
      <c r="J578" s="1"/>
      <c r="K578" s="18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22"/>
      <c r="J579" s="1"/>
      <c r="K579" s="18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22"/>
      <c r="J580" s="1"/>
      <c r="K580" s="18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22"/>
      <c r="J581" s="1"/>
      <c r="K581" s="18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22"/>
      <c r="J582" s="1"/>
      <c r="K582" s="18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22"/>
      <c r="J583" s="1"/>
      <c r="K583" s="18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22"/>
      <c r="J584" s="1"/>
      <c r="K584" s="18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22"/>
      <c r="J585" s="1"/>
      <c r="K585" s="18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22"/>
      <c r="J586" s="1"/>
      <c r="K586" s="18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22"/>
      <c r="J587" s="1"/>
      <c r="K587" s="18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22"/>
      <c r="J588" s="1"/>
      <c r="K588" s="18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22"/>
      <c r="J589" s="1"/>
      <c r="K589" s="18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22"/>
      <c r="J590" s="1"/>
      <c r="K590" s="18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22"/>
      <c r="J591" s="1"/>
      <c r="K591" s="18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22"/>
      <c r="J592" s="1"/>
      <c r="K592" s="18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22"/>
      <c r="J593" s="1"/>
      <c r="K593" s="18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22"/>
      <c r="J594" s="1"/>
      <c r="K594" s="18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22"/>
      <c r="J595" s="1"/>
      <c r="K595" s="18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22"/>
      <c r="J596" s="1"/>
      <c r="K596" s="18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22"/>
      <c r="J597" s="1"/>
      <c r="K597" s="18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22"/>
      <c r="J598" s="1"/>
      <c r="K598" s="18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22"/>
      <c r="J599" s="1"/>
      <c r="K599" s="18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22"/>
      <c r="J600" s="1"/>
      <c r="K600" s="18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22"/>
      <c r="J601" s="1"/>
      <c r="K601" s="18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22"/>
      <c r="J602" s="1"/>
      <c r="K602" s="18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22"/>
      <c r="J603" s="1"/>
      <c r="K603" s="18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22"/>
      <c r="J604" s="1"/>
      <c r="K604" s="18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22"/>
      <c r="J605" s="1"/>
      <c r="K605" s="18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22"/>
      <c r="J606" s="1"/>
      <c r="K606" s="18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22"/>
      <c r="J607" s="1"/>
      <c r="K607" s="18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22"/>
      <c r="J608" s="1"/>
      <c r="K608" s="18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22"/>
      <c r="J609" s="1"/>
      <c r="K609" s="18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22"/>
      <c r="J610" s="1"/>
      <c r="K610" s="18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22"/>
      <c r="J611" s="1"/>
      <c r="K611" s="18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22"/>
      <c r="J612" s="1"/>
      <c r="K612" s="18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22"/>
      <c r="J613" s="1"/>
      <c r="K613" s="18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22"/>
      <c r="J614" s="1"/>
      <c r="K614" s="18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22"/>
      <c r="J615" s="1"/>
      <c r="K615" s="18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22"/>
      <c r="J616" s="1"/>
      <c r="K616" s="18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22"/>
      <c r="J617" s="1"/>
      <c r="K617" s="18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22"/>
      <c r="J618" s="1"/>
      <c r="K618" s="18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22"/>
      <c r="J619" s="1"/>
      <c r="K619" s="18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22"/>
      <c r="J620" s="1"/>
      <c r="K620" s="18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22"/>
      <c r="J621" s="1"/>
      <c r="K621" s="18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22"/>
      <c r="J622" s="1"/>
      <c r="K622" s="18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22"/>
      <c r="J623" s="1"/>
      <c r="K623" s="18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22"/>
      <c r="J624" s="1"/>
      <c r="K624" s="18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22"/>
      <c r="J625" s="1"/>
      <c r="K625" s="18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22"/>
      <c r="J626" s="1"/>
      <c r="K626" s="18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22"/>
      <c r="J627" s="1"/>
      <c r="K627" s="18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22"/>
      <c r="J628" s="1"/>
      <c r="K628" s="18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22"/>
      <c r="J629" s="1"/>
      <c r="K629" s="18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22"/>
      <c r="J630" s="1"/>
      <c r="K630" s="18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22"/>
      <c r="J631" s="1"/>
      <c r="K631" s="18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22"/>
      <c r="J632" s="1"/>
      <c r="K632" s="18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22"/>
      <c r="J633" s="1"/>
      <c r="K633" s="18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22"/>
      <c r="J634" s="1"/>
      <c r="K634" s="18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22"/>
      <c r="J635" s="1"/>
      <c r="K635" s="18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22"/>
      <c r="J636" s="1"/>
      <c r="K636" s="18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22"/>
      <c r="J637" s="1"/>
      <c r="K637" s="18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22"/>
      <c r="J638" s="1"/>
      <c r="K638" s="18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22"/>
      <c r="J639" s="1"/>
      <c r="K639" s="18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22"/>
      <c r="J640" s="1"/>
      <c r="K640" s="18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22"/>
      <c r="J641" s="1"/>
      <c r="K641" s="18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22"/>
      <c r="J642" s="1"/>
      <c r="K642" s="18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22"/>
      <c r="J643" s="1"/>
      <c r="K643" s="18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22"/>
      <c r="J644" s="1"/>
      <c r="K644" s="18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22"/>
      <c r="J645" s="1"/>
      <c r="K645" s="18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22"/>
      <c r="J646" s="1"/>
      <c r="K646" s="18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22"/>
      <c r="J647" s="1"/>
      <c r="K647" s="18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22"/>
      <c r="J648" s="1"/>
      <c r="K648" s="18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22"/>
      <c r="J649" s="1"/>
      <c r="K649" s="18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22"/>
      <c r="J650" s="1"/>
      <c r="K650" s="18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22"/>
      <c r="J651" s="1"/>
      <c r="K651" s="18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22"/>
      <c r="J652" s="1"/>
      <c r="K652" s="18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22"/>
      <c r="J653" s="1"/>
      <c r="K653" s="18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22"/>
      <c r="J654" s="1"/>
      <c r="K654" s="18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22"/>
      <c r="J655" s="1"/>
      <c r="K655" s="18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22"/>
      <c r="J656" s="1"/>
      <c r="K656" s="18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22"/>
      <c r="J657" s="1"/>
      <c r="K657" s="18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22"/>
      <c r="J658" s="1"/>
      <c r="K658" s="18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22"/>
      <c r="J659" s="1"/>
      <c r="K659" s="18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22"/>
      <c r="J660" s="1"/>
      <c r="K660" s="18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22"/>
      <c r="J661" s="1"/>
      <c r="K661" s="18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22"/>
      <c r="J662" s="1"/>
      <c r="K662" s="18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22"/>
      <c r="J663" s="1"/>
      <c r="K663" s="18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22"/>
      <c r="J664" s="1"/>
      <c r="K664" s="18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22"/>
      <c r="J665" s="1"/>
      <c r="K665" s="18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22"/>
      <c r="J666" s="1"/>
      <c r="K666" s="18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22"/>
      <c r="J667" s="1"/>
      <c r="K667" s="18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22"/>
      <c r="J668" s="1"/>
      <c r="K668" s="18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22"/>
      <c r="J669" s="1"/>
      <c r="K669" s="18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22"/>
      <c r="J670" s="1"/>
      <c r="K670" s="18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22"/>
      <c r="J671" s="1"/>
      <c r="K671" s="18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22"/>
      <c r="J672" s="1"/>
      <c r="K672" s="18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22"/>
      <c r="J673" s="1"/>
      <c r="K673" s="18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22"/>
      <c r="J674" s="1"/>
      <c r="K674" s="18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22"/>
      <c r="J675" s="1"/>
      <c r="K675" s="18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22"/>
      <c r="J676" s="1"/>
      <c r="K676" s="18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22"/>
      <c r="J677" s="1"/>
      <c r="K677" s="18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22"/>
      <c r="J678" s="1"/>
      <c r="K678" s="18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22"/>
      <c r="J679" s="1"/>
      <c r="K679" s="18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22"/>
      <c r="J680" s="1"/>
      <c r="K680" s="18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22"/>
      <c r="J681" s="1"/>
      <c r="K681" s="18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22"/>
      <c r="J682" s="1"/>
      <c r="K682" s="18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22"/>
      <c r="J683" s="1"/>
      <c r="K683" s="18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22"/>
      <c r="J684" s="1"/>
      <c r="K684" s="18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22"/>
      <c r="J685" s="1"/>
      <c r="K685" s="18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22"/>
      <c r="J686" s="1"/>
      <c r="K686" s="18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22"/>
      <c r="J687" s="1"/>
      <c r="K687" s="18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22"/>
      <c r="J688" s="1"/>
      <c r="K688" s="18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22"/>
      <c r="J689" s="1"/>
      <c r="K689" s="18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22"/>
      <c r="J690" s="1"/>
      <c r="K690" s="18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22"/>
      <c r="J691" s="1"/>
      <c r="K691" s="18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22"/>
      <c r="J692" s="1"/>
      <c r="K692" s="18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22"/>
      <c r="J693" s="1"/>
      <c r="K693" s="18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22"/>
      <c r="J694" s="1"/>
      <c r="K694" s="18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22"/>
      <c r="J695" s="1"/>
      <c r="K695" s="18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22"/>
      <c r="J696" s="1"/>
      <c r="K696" s="18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22"/>
      <c r="J697" s="1"/>
      <c r="K697" s="18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22"/>
      <c r="J698" s="1"/>
      <c r="K698" s="18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22"/>
      <c r="J699" s="1"/>
      <c r="K699" s="18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22"/>
      <c r="J700" s="1"/>
      <c r="K700" s="18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22"/>
      <c r="J701" s="1"/>
      <c r="K701" s="18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22"/>
      <c r="J702" s="1"/>
      <c r="K702" s="18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22"/>
      <c r="J703" s="1"/>
      <c r="K703" s="18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22"/>
      <c r="J704" s="1"/>
      <c r="K704" s="18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22"/>
      <c r="J705" s="1"/>
      <c r="K705" s="18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22"/>
      <c r="J706" s="1"/>
      <c r="K706" s="18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22"/>
      <c r="J707" s="1"/>
      <c r="K707" s="18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22"/>
      <c r="J708" s="1"/>
      <c r="K708" s="18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22"/>
      <c r="J709" s="1"/>
      <c r="K709" s="18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22"/>
      <c r="J710" s="1"/>
      <c r="K710" s="18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22"/>
      <c r="J711" s="1"/>
      <c r="K711" s="18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22"/>
      <c r="J712" s="1"/>
      <c r="K712" s="18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22"/>
      <c r="J713" s="1"/>
      <c r="K713" s="18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22"/>
      <c r="J714" s="1"/>
      <c r="K714" s="18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22"/>
      <c r="J715" s="1"/>
      <c r="K715" s="18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22"/>
      <c r="J716" s="1"/>
      <c r="K716" s="18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22"/>
      <c r="J717" s="1"/>
      <c r="K717" s="18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22"/>
      <c r="J718" s="1"/>
      <c r="K718" s="18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22"/>
      <c r="J719" s="1"/>
      <c r="K719" s="18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22"/>
      <c r="J720" s="1"/>
      <c r="K720" s="18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22"/>
      <c r="J721" s="1"/>
      <c r="K721" s="18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22"/>
      <c r="J722" s="1"/>
      <c r="K722" s="18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22"/>
      <c r="J723" s="1"/>
      <c r="K723" s="18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22"/>
      <c r="J724" s="1"/>
      <c r="K724" s="18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22"/>
      <c r="J725" s="1"/>
      <c r="K725" s="18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22"/>
      <c r="J726" s="1"/>
      <c r="K726" s="18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22"/>
      <c r="J727" s="1"/>
      <c r="K727" s="18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22"/>
      <c r="J728" s="1"/>
      <c r="K728" s="18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22"/>
      <c r="J729" s="1"/>
      <c r="K729" s="18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22"/>
      <c r="J730" s="1"/>
      <c r="K730" s="18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22"/>
      <c r="J731" s="1"/>
      <c r="K731" s="18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22"/>
      <c r="J732" s="1"/>
      <c r="K732" s="18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22"/>
      <c r="J733" s="1"/>
      <c r="K733" s="18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22"/>
      <c r="J734" s="1"/>
      <c r="K734" s="18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22"/>
      <c r="J735" s="1"/>
      <c r="K735" s="18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22"/>
      <c r="J736" s="1"/>
      <c r="K736" s="18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22"/>
      <c r="J737" s="1"/>
      <c r="K737" s="18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22"/>
      <c r="J738" s="1"/>
      <c r="K738" s="18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22"/>
      <c r="J739" s="1"/>
      <c r="K739" s="18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22"/>
      <c r="J740" s="1"/>
      <c r="K740" s="18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22"/>
      <c r="J741" s="1"/>
      <c r="K741" s="18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22"/>
      <c r="J742" s="1"/>
      <c r="K742" s="18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22"/>
      <c r="J743" s="1"/>
      <c r="K743" s="18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22"/>
      <c r="J744" s="1"/>
      <c r="K744" s="18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22"/>
      <c r="J745" s="1"/>
      <c r="K745" s="18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22"/>
      <c r="J746" s="1"/>
      <c r="K746" s="18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22"/>
      <c r="J747" s="1"/>
      <c r="K747" s="18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22"/>
      <c r="J748" s="1"/>
      <c r="K748" s="18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22"/>
      <c r="J749" s="1"/>
      <c r="K749" s="18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22"/>
      <c r="J750" s="1"/>
      <c r="K750" s="18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22"/>
      <c r="J751" s="1"/>
      <c r="K751" s="18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22"/>
      <c r="J752" s="1"/>
      <c r="K752" s="18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22"/>
      <c r="J753" s="1"/>
      <c r="K753" s="18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22"/>
      <c r="J754" s="1"/>
      <c r="K754" s="18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22"/>
      <c r="J755" s="1"/>
      <c r="K755" s="18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22"/>
      <c r="J756" s="1"/>
      <c r="K756" s="18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22"/>
      <c r="J757" s="1"/>
      <c r="K757" s="18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22"/>
      <c r="J758" s="1"/>
      <c r="K758" s="18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22"/>
      <c r="J759" s="1"/>
      <c r="K759" s="18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22"/>
      <c r="J760" s="1"/>
      <c r="K760" s="18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22"/>
      <c r="J761" s="1"/>
      <c r="K761" s="18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22"/>
      <c r="J762" s="1"/>
      <c r="K762" s="18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22"/>
      <c r="J763" s="1"/>
      <c r="K763" s="18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22"/>
      <c r="J764" s="1"/>
      <c r="K764" s="18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22"/>
      <c r="J765" s="1"/>
      <c r="K765" s="18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22"/>
      <c r="J766" s="1"/>
      <c r="K766" s="18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22"/>
      <c r="J767" s="1"/>
      <c r="K767" s="18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22"/>
      <c r="J768" s="1"/>
      <c r="K768" s="18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22"/>
      <c r="J769" s="1"/>
      <c r="K769" s="18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22"/>
      <c r="J770" s="1"/>
      <c r="K770" s="18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22"/>
      <c r="J771" s="1"/>
      <c r="K771" s="18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22"/>
      <c r="J772" s="1"/>
      <c r="K772" s="18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22"/>
      <c r="J773" s="1"/>
      <c r="K773" s="18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22"/>
      <c r="J774" s="1"/>
      <c r="K774" s="18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22"/>
      <c r="J775" s="1"/>
      <c r="K775" s="18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22"/>
      <c r="J776" s="1"/>
      <c r="K776" s="18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22"/>
      <c r="J777" s="1"/>
      <c r="K777" s="18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22"/>
      <c r="J778" s="1"/>
      <c r="K778" s="18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22"/>
      <c r="J779" s="1"/>
      <c r="K779" s="18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22"/>
      <c r="J780" s="1"/>
      <c r="K780" s="18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22"/>
      <c r="J781" s="1"/>
      <c r="K781" s="18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22"/>
      <c r="J782" s="1"/>
      <c r="K782" s="18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22"/>
      <c r="J783" s="1"/>
      <c r="K783" s="18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22"/>
      <c r="J784" s="1"/>
      <c r="K784" s="18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22"/>
      <c r="J785" s="1"/>
      <c r="K785" s="18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22"/>
      <c r="J786" s="1"/>
      <c r="K786" s="18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22"/>
      <c r="J787" s="1"/>
      <c r="K787" s="18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22"/>
      <c r="J788" s="1"/>
      <c r="K788" s="18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22"/>
      <c r="J789" s="1"/>
      <c r="K789" s="18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22"/>
      <c r="J790" s="1"/>
      <c r="K790" s="18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22"/>
      <c r="J791" s="1"/>
      <c r="K791" s="18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22"/>
      <c r="J792" s="1"/>
      <c r="K792" s="18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22"/>
      <c r="J793" s="1"/>
      <c r="K793" s="18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22"/>
      <c r="J794" s="1"/>
      <c r="K794" s="18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22"/>
      <c r="J795" s="1"/>
      <c r="K795" s="18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22"/>
      <c r="J796" s="1"/>
      <c r="K796" s="18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22"/>
      <c r="J797" s="1"/>
      <c r="K797" s="18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22"/>
      <c r="J798" s="1"/>
      <c r="K798" s="18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22"/>
      <c r="J799" s="1"/>
      <c r="K799" s="18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22"/>
      <c r="J800" s="1"/>
      <c r="K800" s="18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22"/>
      <c r="J801" s="1"/>
      <c r="K801" s="18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22"/>
      <c r="J802" s="1"/>
      <c r="K802" s="18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22"/>
      <c r="J803" s="1"/>
      <c r="K803" s="18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22"/>
      <c r="J804" s="1"/>
      <c r="K804" s="18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22"/>
      <c r="J805" s="1"/>
      <c r="K805" s="18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22"/>
      <c r="J806" s="1"/>
      <c r="K806" s="18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22"/>
      <c r="J807" s="1"/>
      <c r="K807" s="18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22"/>
      <c r="J808" s="1"/>
      <c r="K808" s="18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22"/>
      <c r="J809" s="1"/>
      <c r="K809" s="18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22"/>
      <c r="J810" s="1"/>
      <c r="K810" s="18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22"/>
      <c r="J811" s="1"/>
      <c r="K811" s="18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22"/>
      <c r="J812" s="1"/>
      <c r="K812" s="18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22"/>
      <c r="J813" s="1"/>
      <c r="K813" s="18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22"/>
      <c r="J814" s="1"/>
      <c r="K814" s="18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22"/>
      <c r="J815" s="1"/>
      <c r="K815" s="18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22"/>
      <c r="J816" s="1"/>
      <c r="K816" s="18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22"/>
      <c r="J817" s="1"/>
      <c r="K817" s="18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22"/>
      <c r="J818" s="1"/>
      <c r="K818" s="18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22"/>
      <c r="J819" s="1"/>
      <c r="K819" s="18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22"/>
      <c r="J820" s="1"/>
      <c r="K820" s="18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22"/>
      <c r="J821" s="1"/>
      <c r="K821" s="18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22"/>
      <c r="J822" s="1"/>
      <c r="K822" s="18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22"/>
      <c r="J823" s="1"/>
      <c r="K823" s="18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22"/>
      <c r="J824" s="1"/>
      <c r="K824" s="18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22"/>
      <c r="J825" s="1"/>
      <c r="K825" s="18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22"/>
      <c r="J826" s="1"/>
      <c r="K826" s="18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22"/>
      <c r="J827" s="1"/>
      <c r="K827" s="18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22"/>
      <c r="J828" s="1"/>
      <c r="K828" s="18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22"/>
      <c r="J829" s="1"/>
      <c r="K829" s="18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22"/>
      <c r="J830" s="1"/>
      <c r="K830" s="18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22"/>
      <c r="J831" s="1"/>
      <c r="K831" s="18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22"/>
      <c r="J832" s="1"/>
      <c r="K832" s="18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22"/>
      <c r="J833" s="1"/>
      <c r="K833" s="18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22"/>
      <c r="J834" s="1"/>
      <c r="K834" s="18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22"/>
      <c r="J835" s="1"/>
      <c r="K835" s="18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22"/>
      <c r="J836" s="1"/>
      <c r="K836" s="18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22"/>
      <c r="J837" s="1"/>
      <c r="K837" s="18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22"/>
      <c r="J838" s="1"/>
      <c r="K838" s="18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22"/>
      <c r="J839" s="1"/>
      <c r="K839" s="18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22"/>
      <c r="J840" s="1"/>
      <c r="K840" s="18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22"/>
      <c r="J841" s="1"/>
      <c r="K841" s="18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22"/>
      <c r="J842" s="1"/>
      <c r="K842" s="18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22"/>
      <c r="J843" s="1"/>
      <c r="K843" s="18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22"/>
      <c r="J844" s="1"/>
      <c r="K844" s="18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22"/>
      <c r="J845" s="1"/>
      <c r="K845" s="18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22"/>
      <c r="J846" s="1"/>
      <c r="K846" s="18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22"/>
      <c r="J847" s="1"/>
      <c r="K847" s="18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22"/>
      <c r="J848" s="1"/>
      <c r="K848" s="18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22"/>
      <c r="J849" s="1"/>
      <c r="K849" s="18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22"/>
      <c r="J850" s="1"/>
      <c r="K850" s="18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22"/>
      <c r="J851" s="1"/>
      <c r="K851" s="18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22"/>
      <c r="J852" s="1"/>
      <c r="K852" s="18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22"/>
      <c r="J853" s="1"/>
      <c r="K853" s="18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22"/>
      <c r="J854" s="1"/>
      <c r="K854" s="18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22"/>
      <c r="J855" s="1"/>
      <c r="K855" s="18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22"/>
      <c r="J856" s="1"/>
      <c r="K856" s="18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22"/>
      <c r="J857" s="1"/>
      <c r="K857" s="18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22"/>
      <c r="J858" s="1"/>
      <c r="K858" s="18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22"/>
      <c r="J859" s="1"/>
      <c r="K859" s="18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22"/>
      <c r="J860" s="1"/>
      <c r="K860" s="18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22"/>
      <c r="J861" s="1"/>
      <c r="K861" s="18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22"/>
      <c r="J862" s="1"/>
      <c r="K862" s="18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22"/>
      <c r="J863" s="1"/>
      <c r="K863" s="18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22"/>
      <c r="J864" s="1"/>
      <c r="K864" s="18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22"/>
      <c r="J865" s="1"/>
      <c r="K865" s="18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22"/>
      <c r="J866" s="1"/>
      <c r="K866" s="18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22"/>
      <c r="J867" s="1"/>
      <c r="K867" s="18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22"/>
      <c r="J868" s="1"/>
      <c r="K868" s="18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22"/>
      <c r="J869" s="1"/>
      <c r="K869" s="18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22"/>
      <c r="J870" s="1"/>
      <c r="K870" s="18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22"/>
      <c r="J871" s="1"/>
      <c r="K871" s="18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22"/>
      <c r="J872" s="1"/>
      <c r="K872" s="18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22"/>
      <c r="J873" s="1"/>
      <c r="K873" s="18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22"/>
      <c r="J874" s="1"/>
      <c r="K874" s="18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22"/>
      <c r="J875" s="1"/>
      <c r="K875" s="18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22"/>
      <c r="J876" s="1"/>
      <c r="K876" s="18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22"/>
      <c r="J877" s="1"/>
      <c r="K877" s="18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22"/>
      <c r="J878" s="1"/>
      <c r="K878" s="18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22"/>
      <c r="J879" s="1"/>
      <c r="K879" s="18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22"/>
      <c r="J880" s="1"/>
      <c r="K880" s="18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22"/>
      <c r="J881" s="1"/>
      <c r="K881" s="18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22"/>
      <c r="J882" s="1"/>
      <c r="K882" s="18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22"/>
      <c r="J883" s="1"/>
      <c r="K883" s="18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22"/>
      <c r="J884" s="1"/>
      <c r="K884" s="18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22"/>
      <c r="J885" s="1"/>
      <c r="K885" s="18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22"/>
      <c r="J886" s="1"/>
      <c r="K886" s="18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22"/>
      <c r="J887" s="1"/>
      <c r="K887" s="18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22"/>
      <c r="J888" s="1"/>
      <c r="K888" s="18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22"/>
      <c r="J889" s="1"/>
      <c r="K889" s="18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22"/>
      <c r="J890" s="1"/>
      <c r="K890" s="18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22"/>
      <c r="J891" s="1"/>
      <c r="K891" s="18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22"/>
      <c r="J892" s="1"/>
      <c r="K892" s="18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22"/>
      <c r="J893" s="1"/>
      <c r="K893" s="18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22"/>
      <c r="J894" s="1"/>
      <c r="K894" s="18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22"/>
      <c r="J895" s="1"/>
      <c r="K895" s="18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22"/>
      <c r="J896" s="1"/>
      <c r="K896" s="18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22"/>
      <c r="J897" s="1"/>
      <c r="K897" s="18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22"/>
      <c r="J898" s="1"/>
      <c r="K898" s="18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22"/>
      <c r="J899" s="1"/>
      <c r="K899" s="18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22"/>
      <c r="J900" s="1"/>
      <c r="K900" s="18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22"/>
      <c r="J901" s="1"/>
      <c r="K901" s="18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22"/>
      <c r="J902" s="1"/>
      <c r="K902" s="18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22"/>
      <c r="J903" s="1"/>
      <c r="K903" s="18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22"/>
      <c r="J904" s="1"/>
      <c r="K904" s="18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22"/>
      <c r="J905" s="1"/>
      <c r="K905" s="18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22"/>
      <c r="J906" s="1"/>
      <c r="K906" s="18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22"/>
      <c r="J907" s="1"/>
      <c r="K907" s="18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22"/>
      <c r="J908" s="1"/>
      <c r="K908" s="18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22"/>
      <c r="J909" s="1"/>
      <c r="K909" s="18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22"/>
      <c r="J910" s="1"/>
      <c r="K910" s="18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22"/>
      <c r="J911" s="1"/>
      <c r="K911" s="18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22"/>
      <c r="J912" s="1"/>
      <c r="K912" s="18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22"/>
      <c r="J913" s="1"/>
      <c r="K913" s="18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22"/>
      <c r="J914" s="1"/>
      <c r="K914" s="18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22"/>
      <c r="J915" s="1"/>
      <c r="K915" s="18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22"/>
      <c r="J916" s="1"/>
      <c r="K916" s="18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22"/>
      <c r="J917" s="1"/>
      <c r="K917" s="18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22"/>
      <c r="J918" s="1"/>
      <c r="K918" s="18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22"/>
      <c r="J919" s="1"/>
      <c r="K919" s="18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22"/>
      <c r="J920" s="1"/>
      <c r="K920" s="18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22"/>
      <c r="J921" s="1"/>
      <c r="K921" s="18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22"/>
      <c r="J922" s="1"/>
      <c r="K922" s="18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22"/>
      <c r="J923" s="1"/>
      <c r="K923" s="18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22"/>
      <c r="J924" s="1"/>
      <c r="K924" s="18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22"/>
      <c r="J925" s="1"/>
      <c r="K925" s="18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22"/>
      <c r="J926" s="1"/>
      <c r="K926" s="18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22"/>
      <c r="J927" s="1"/>
      <c r="K927" s="18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22"/>
      <c r="J928" s="1"/>
      <c r="K928" s="18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22"/>
      <c r="J929" s="1"/>
      <c r="K929" s="18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22"/>
      <c r="J930" s="1"/>
      <c r="K930" s="18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22"/>
      <c r="J931" s="1"/>
      <c r="K931" s="18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22"/>
      <c r="J932" s="1"/>
      <c r="K932" s="18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22"/>
      <c r="J933" s="1"/>
      <c r="K933" s="18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22"/>
      <c r="J934" s="1"/>
      <c r="K934" s="18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22"/>
      <c r="J935" s="1"/>
      <c r="K935" s="18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22"/>
      <c r="J936" s="1"/>
      <c r="K936" s="18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22"/>
      <c r="J937" s="1"/>
      <c r="K937" s="18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22"/>
      <c r="J938" s="1"/>
      <c r="K938" s="18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22"/>
      <c r="J939" s="1"/>
      <c r="K939" s="18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22"/>
      <c r="J940" s="1"/>
      <c r="K940" s="18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22"/>
      <c r="J941" s="1"/>
      <c r="K941" s="18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22"/>
      <c r="J942" s="1"/>
      <c r="K942" s="18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22"/>
      <c r="J943" s="1"/>
      <c r="K943" s="18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22"/>
      <c r="J944" s="1"/>
      <c r="K944" s="18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22"/>
      <c r="J945" s="1"/>
      <c r="K945" s="18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22"/>
      <c r="J946" s="1"/>
      <c r="K946" s="18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22"/>
      <c r="J947" s="1"/>
      <c r="K947" s="18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22"/>
      <c r="J948" s="1"/>
      <c r="K948" s="18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22"/>
      <c r="J949" s="1"/>
      <c r="K949" s="18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22"/>
      <c r="J950" s="1"/>
      <c r="K950" s="18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22"/>
      <c r="J951" s="1"/>
      <c r="K951" s="18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22"/>
      <c r="J952" s="1"/>
      <c r="K952" s="18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22"/>
      <c r="J953" s="1"/>
      <c r="K953" s="18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22"/>
      <c r="J954" s="1"/>
      <c r="K954" s="18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22"/>
      <c r="J955" s="1"/>
      <c r="K955" s="18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22"/>
      <c r="J956" s="1"/>
      <c r="K956" s="18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22"/>
      <c r="J957" s="1"/>
      <c r="K957" s="18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22"/>
      <c r="J958" s="1"/>
      <c r="K958" s="18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22"/>
      <c r="J959" s="1"/>
      <c r="K959" s="18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22"/>
      <c r="J960" s="1"/>
      <c r="K960" s="18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22"/>
      <c r="J961" s="1"/>
      <c r="K961" s="18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22"/>
      <c r="J962" s="1"/>
      <c r="K962" s="18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22"/>
      <c r="J963" s="1"/>
      <c r="K963" s="18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22"/>
      <c r="J964" s="1"/>
      <c r="K964" s="18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22"/>
      <c r="J965" s="1"/>
      <c r="K965" s="18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22"/>
      <c r="J966" s="1"/>
      <c r="K966" s="18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22"/>
      <c r="J967" s="1"/>
      <c r="K967" s="18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22"/>
      <c r="J968" s="1"/>
      <c r="K968" s="18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22"/>
      <c r="J969" s="1"/>
      <c r="K969" s="18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22"/>
      <c r="J970" s="1"/>
      <c r="K970" s="18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22"/>
      <c r="J971" s="1"/>
      <c r="K971" s="18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22"/>
      <c r="J972" s="1"/>
      <c r="K972" s="18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22"/>
      <c r="J973" s="1"/>
      <c r="K973" s="18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22"/>
      <c r="J974" s="1"/>
      <c r="K974" s="18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22"/>
      <c r="J975" s="1"/>
      <c r="K975" s="18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22"/>
      <c r="J976" s="1"/>
      <c r="K976" s="18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22"/>
      <c r="J977" s="1"/>
      <c r="K977" s="18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22"/>
      <c r="J978" s="1"/>
      <c r="K978" s="18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22"/>
      <c r="J979" s="1"/>
      <c r="K979" s="18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22"/>
      <c r="J980" s="1"/>
      <c r="K980" s="18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22"/>
      <c r="J981" s="1"/>
      <c r="K981" s="18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22"/>
      <c r="J982" s="1"/>
      <c r="K982" s="18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22"/>
      <c r="J983" s="1"/>
      <c r="K983" s="18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22"/>
      <c r="J984" s="1"/>
      <c r="K984" s="18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22"/>
      <c r="J985" s="1"/>
      <c r="K985" s="18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22"/>
      <c r="J986" s="1"/>
      <c r="K986" s="18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22"/>
      <c r="J987" s="1"/>
      <c r="K987" s="18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22"/>
      <c r="J988" s="1"/>
      <c r="K988" s="18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22"/>
      <c r="J989" s="1"/>
      <c r="K989" s="18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22"/>
      <c r="J990" s="1"/>
      <c r="K990" s="18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22"/>
      <c r="J991" s="1"/>
      <c r="K991" s="18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22"/>
      <c r="J992" s="1"/>
      <c r="K992" s="18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22"/>
      <c r="J993" s="1"/>
      <c r="K993" s="18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22"/>
      <c r="J994" s="1"/>
      <c r="K994" s="18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22"/>
      <c r="J995" s="1"/>
      <c r="K995" s="18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22"/>
      <c r="J996" s="1"/>
      <c r="K996" s="18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22"/>
      <c r="J997" s="1"/>
      <c r="K997" s="18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22"/>
      <c r="J998" s="1"/>
      <c r="K998" s="18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22"/>
      <c r="J999" s="1"/>
      <c r="K999" s="18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22"/>
      <c r="J1000" s="1"/>
      <c r="K1000" s="18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1"/>
      <c r="B1001" s="1"/>
      <c r="C1001" s="1"/>
      <c r="D1001" s="1"/>
      <c r="E1001" s="1"/>
      <c r="F1001" s="1"/>
      <c r="G1001" s="1"/>
      <c r="H1001" s="1"/>
      <c r="I1001" s="22"/>
      <c r="J1001" s="1"/>
      <c r="K1001" s="18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heetProtection algorithmName="SHA-512" hashValue="BU0kds0QeIYMgdd4sfMobhOAOEiRjZMOekPJwVm2wcoLqAUlkrwXI0Male9hopKGsdlugmBaSAgdiZeOZYHYGg==" saltValue="6efpvyk+NNwDvILyiJF0Fw==" spinCount="100000" sheet="1" objects="1" scenarios="1" selectLockedCells="1" selectUnlockedCells="1"/>
  <mergeCells count="8">
    <mergeCell ref="K27:M27"/>
    <mergeCell ref="K28:M28"/>
    <mergeCell ref="K29:M29"/>
    <mergeCell ref="I8:L9"/>
    <mergeCell ref="A1:D1"/>
    <mergeCell ref="E1:G1"/>
    <mergeCell ref="I5:L6"/>
    <mergeCell ref="K26:M26"/>
  </mergeCells>
  <conditionalFormatting sqref="C3:C28 F3:F28">
    <cfRule type="cellIs" dxfId="11" priority="1" operator="equal">
      <formula>4</formula>
    </cfRule>
  </conditionalFormatting>
  <conditionalFormatting sqref="C3:C28 F3:F28">
    <cfRule type="cellIs" dxfId="10" priority="2" operator="equal">
      <formula>3</formula>
    </cfRule>
  </conditionalFormatting>
  <conditionalFormatting sqref="C3:C28 F3:F28">
    <cfRule type="cellIs" dxfId="9" priority="3" operator="equal">
      <formula>2</formula>
    </cfRule>
  </conditionalFormatting>
  <conditionalFormatting sqref="C3:C28 F3:F28">
    <cfRule type="cellIs" dxfId="8" priority="4" operator="equal">
      <formula>1</formula>
    </cfRule>
  </conditionalFormatting>
  <conditionalFormatting sqref="G3:G29">
    <cfRule type="colorScale" priority="5">
      <colorScale>
        <cfvo type="formula" val="-1"/>
        <cfvo type="formula" val="1"/>
        <color rgb="FFF9CB9C"/>
        <color rgb="FFA4C2F4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FD07-3EB9-41BC-82FA-9B1B9A7D1CF1}">
  <dimension ref="A1:L30"/>
  <sheetViews>
    <sheetView workbookViewId="0">
      <selection activeCell="K22" sqref="K22"/>
    </sheetView>
  </sheetViews>
  <sheetFormatPr defaultRowHeight="12.75" x14ac:dyDescent="0.2"/>
  <cols>
    <col min="2" max="2" width="12.42578125" customWidth="1"/>
    <col min="4" max="4" width="16.42578125" hidden="1" customWidth="1"/>
  </cols>
  <sheetData>
    <row r="1" spans="1:12" ht="23.25" x14ac:dyDescent="0.35">
      <c r="A1" s="40" t="s">
        <v>57</v>
      </c>
    </row>
    <row r="3" spans="1:12" x14ac:dyDescent="0.2">
      <c r="A3" s="67" t="s">
        <v>0</v>
      </c>
      <c r="B3" s="68"/>
      <c r="C3" s="68"/>
      <c r="D3" s="68"/>
    </row>
    <row r="4" spans="1:12" ht="24" customHeight="1" x14ac:dyDescent="0.2">
      <c r="A4" s="2" t="s">
        <v>2</v>
      </c>
      <c r="B4" s="3" t="s">
        <v>47</v>
      </c>
      <c r="C4" s="3" t="s">
        <v>48</v>
      </c>
      <c r="D4" s="38" t="s">
        <v>51</v>
      </c>
    </row>
    <row r="5" spans="1:12" ht="16.149999999999999" customHeight="1" x14ac:dyDescent="0.2">
      <c r="A5" s="7" t="s">
        <v>27</v>
      </c>
      <c r="B5" s="6">
        <v>2359</v>
      </c>
      <c r="C5" s="6">
        <v>1</v>
      </c>
      <c r="D5" s="6">
        <v>26</v>
      </c>
    </row>
    <row r="6" spans="1:12" ht="16.149999999999999" customHeight="1" x14ac:dyDescent="0.25">
      <c r="A6" s="7" t="s">
        <v>30</v>
      </c>
      <c r="B6" s="6">
        <v>2364</v>
      </c>
      <c r="C6" s="6">
        <v>1</v>
      </c>
      <c r="D6" s="6">
        <v>29</v>
      </c>
      <c r="H6" s="41"/>
      <c r="I6" s="76" t="s">
        <v>55</v>
      </c>
      <c r="J6" s="76"/>
      <c r="K6" s="76"/>
      <c r="L6" s="41"/>
    </row>
    <row r="7" spans="1:12" ht="16.149999999999999" customHeight="1" x14ac:dyDescent="0.2">
      <c r="A7" s="7" t="s">
        <v>16</v>
      </c>
      <c r="B7" s="6">
        <v>2368</v>
      </c>
      <c r="C7" s="6">
        <v>1</v>
      </c>
      <c r="D7" s="6">
        <v>29</v>
      </c>
      <c r="H7" s="42"/>
      <c r="I7" s="42"/>
      <c r="J7" s="42"/>
      <c r="K7" s="42"/>
      <c r="L7" s="42"/>
    </row>
    <row r="8" spans="1:12" ht="16.149999999999999" customHeight="1" x14ac:dyDescent="0.25">
      <c r="A8" s="7" t="s">
        <v>34</v>
      </c>
      <c r="B8" s="6">
        <v>2384</v>
      </c>
      <c r="C8" s="6">
        <v>1</v>
      </c>
      <c r="D8" s="6">
        <v>18</v>
      </c>
      <c r="H8" s="46" t="s">
        <v>52</v>
      </c>
      <c r="I8" s="43"/>
      <c r="J8" s="42"/>
      <c r="K8" s="44">
        <f>SUM(B5:B30)</f>
        <v>64242</v>
      </c>
      <c r="L8" s="42"/>
    </row>
    <row r="9" spans="1:12" ht="16.149999999999999" customHeight="1" x14ac:dyDescent="0.25">
      <c r="A9" s="7" t="s">
        <v>17</v>
      </c>
      <c r="B9" s="6">
        <v>2385</v>
      </c>
      <c r="C9" s="6">
        <v>1</v>
      </c>
      <c r="D9" s="6">
        <v>25</v>
      </c>
      <c r="H9" s="47"/>
      <c r="I9" s="42"/>
      <c r="J9" s="42"/>
      <c r="K9" s="44"/>
      <c r="L9" s="42"/>
    </row>
    <row r="10" spans="1:12" ht="16.149999999999999" customHeight="1" x14ac:dyDescent="0.25">
      <c r="A10" s="7" t="s">
        <v>10</v>
      </c>
      <c r="B10" s="6">
        <v>2420</v>
      </c>
      <c r="C10" s="6">
        <v>2</v>
      </c>
      <c r="D10" s="6">
        <v>23</v>
      </c>
      <c r="H10" s="46" t="s">
        <v>53</v>
      </c>
      <c r="I10" s="42"/>
      <c r="J10" s="42"/>
      <c r="K10" s="44">
        <f>COUNT(B5:B30)</f>
        <v>26</v>
      </c>
      <c r="L10" s="42"/>
    </row>
    <row r="11" spans="1:12" ht="16.149999999999999" customHeight="1" x14ac:dyDescent="0.25">
      <c r="A11" s="7" t="s">
        <v>11</v>
      </c>
      <c r="B11" s="6">
        <v>2431</v>
      </c>
      <c r="C11" s="6">
        <v>2</v>
      </c>
      <c r="D11" s="6">
        <v>30</v>
      </c>
      <c r="H11" s="47"/>
      <c r="I11" s="42"/>
      <c r="J11" s="42"/>
      <c r="K11" s="44"/>
      <c r="L11" s="42"/>
    </row>
    <row r="12" spans="1:12" ht="16.149999999999999" customHeight="1" x14ac:dyDescent="0.25">
      <c r="A12" s="7" t="s">
        <v>22</v>
      </c>
      <c r="B12" s="6">
        <v>2436</v>
      </c>
      <c r="C12" s="6">
        <v>2</v>
      </c>
      <c r="D12" s="6">
        <v>23</v>
      </c>
      <c r="H12" s="46" t="s">
        <v>54</v>
      </c>
      <c r="I12" s="42"/>
      <c r="J12" s="42"/>
      <c r="K12" s="45">
        <f>K8/K10</f>
        <v>2470.8461538461538</v>
      </c>
      <c r="L12" s="42"/>
    </row>
    <row r="13" spans="1:12" ht="16.149999999999999" customHeight="1" x14ac:dyDescent="0.2">
      <c r="A13" s="7" t="s">
        <v>15</v>
      </c>
      <c r="B13" s="6">
        <v>2441</v>
      </c>
      <c r="C13" s="6">
        <v>2</v>
      </c>
      <c r="D13" s="6">
        <v>19</v>
      </c>
      <c r="H13" s="42"/>
      <c r="I13" s="42"/>
      <c r="J13" s="42"/>
      <c r="K13" s="42"/>
      <c r="L13" s="42"/>
    </row>
    <row r="14" spans="1:12" ht="16.149999999999999" customHeight="1" x14ac:dyDescent="0.2">
      <c r="A14" s="7" t="s">
        <v>23</v>
      </c>
      <c r="B14" s="6">
        <v>2441</v>
      </c>
      <c r="C14" s="6">
        <v>2</v>
      </c>
      <c r="D14" s="6">
        <v>26</v>
      </c>
    </row>
    <row r="15" spans="1:12" ht="16.149999999999999" customHeight="1" x14ac:dyDescent="0.2">
      <c r="A15" s="7" t="s">
        <v>19</v>
      </c>
      <c r="B15" s="6">
        <v>2448</v>
      </c>
      <c r="C15" s="6">
        <v>2</v>
      </c>
      <c r="D15" s="6">
        <v>25</v>
      </c>
    </row>
    <row r="16" spans="1:12" ht="16.149999999999999" customHeight="1" x14ac:dyDescent="0.2">
      <c r="A16" s="7" t="s">
        <v>33</v>
      </c>
      <c r="B16" s="6">
        <v>2464</v>
      </c>
      <c r="C16" s="6">
        <v>2</v>
      </c>
      <c r="D16" s="6">
        <v>21</v>
      </c>
      <c r="E16" s="48" t="s">
        <v>58</v>
      </c>
      <c r="F16" s="48"/>
    </row>
    <row r="17" spans="1:6" ht="16.149999999999999" customHeight="1" x14ac:dyDescent="0.2">
      <c r="A17" s="7" t="s">
        <v>25</v>
      </c>
      <c r="B17" s="6">
        <v>2474</v>
      </c>
      <c r="C17" s="6">
        <v>2</v>
      </c>
      <c r="D17" s="6">
        <v>19</v>
      </c>
      <c r="E17" s="48" t="s">
        <v>56</v>
      </c>
      <c r="F17" s="48"/>
    </row>
    <row r="18" spans="1:6" ht="16.149999999999999" customHeight="1" x14ac:dyDescent="0.2">
      <c r="A18" s="7" t="s">
        <v>29</v>
      </c>
      <c r="B18" s="6">
        <v>2479</v>
      </c>
      <c r="C18" s="6">
        <v>2</v>
      </c>
      <c r="D18" s="6">
        <v>26</v>
      </c>
    </row>
    <row r="19" spans="1:6" ht="16.149999999999999" customHeight="1" x14ac:dyDescent="0.2">
      <c r="A19" s="7" t="s">
        <v>14</v>
      </c>
      <c r="B19" s="6">
        <v>2486</v>
      </c>
      <c r="C19" s="6">
        <v>3</v>
      </c>
      <c r="D19" s="6">
        <v>18</v>
      </c>
    </row>
    <row r="20" spans="1:6" ht="16.149999999999999" customHeight="1" x14ac:dyDescent="0.2">
      <c r="A20" s="7" t="s">
        <v>31</v>
      </c>
      <c r="B20" s="6">
        <v>2488</v>
      </c>
      <c r="C20" s="6">
        <v>3</v>
      </c>
      <c r="D20" s="6">
        <v>19</v>
      </c>
    </row>
    <row r="21" spans="1:6" ht="16.149999999999999" customHeight="1" x14ac:dyDescent="0.2">
      <c r="A21" s="7" t="s">
        <v>32</v>
      </c>
      <c r="B21" s="6">
        <v>2489</v>
      </c>
      <c r="C21" s="6">
        <v>3</v>
      </c>
      <c r="D21" s="6">
        <v>30</v>
      </c>
    </row>
    <row r="22" spans="1:6" ht="16.149999999999999" customHeight="1" x14ac:dyDescent="0.2">
      <c r="A22" s="7" t="s">
        <v>24</v>
      </c>
      <c r="B22" s="6">
        <v>2514</v>
      </c>
      <c r="C22" s="6">
        <v>3</v>
      </c>
      <c r="D22" s="6">
        <v>20</v>
      </c>
    </row>
    <row r="23" spans="1:6" ht="16.149999999999999" customHeight="1" x14ac:dyDescent="0.2">
      <c r="A23" s="7" t="s">
        <v>12</v>
      </c>
      <c r="B23" s="6">
        <v>2516</v>
      </c>
      <c r="C23" s="6">
        <v>3</v>
      </c>
      <c r="D23" s="6">
        <v>25</v>
      </c>
    </row>
    <row r="24" spans="1:6" ht="16.149999999999999" customHeight="1" x14ac:dyDescent="0.2">
      <c r="A24" s="7" t="s">
        <v>13</v>
      </c>
      <c r="B24" s="6">
        <v>2523</v>
      </c>
      <c r="C24" s="6">
        <v>3</v>
      </c>
      <c r="D24" s="6">
        <v>18</v>
      </c>
    </row>
    <row r="25" spans="1:6" ht="16.149999999999999" customHeight="1" x14ac:dyDescent="0.2">
      <c r="A25" s="7" t="s">
        <v>26</v>
      </c>
      <c r="B25" s="6">
        <v>2525</v>
      </c>
      <c r="C25" s="6">
        <v>3</v>
      </c>
      <c r="D25" s="6">
        <v>27</v>
      </c>
    </row>
    <row r="26" spans="1:6" ht="16.149999999999999" customHeight="1" x14ac:dyDescent="0.2">
      <c r="A26" s="7" t="s">
        <v>18</v>
      </c>
      <c r="B26" s="6">
        <v>2539</v>
      </c>
      <c r="C26" s="6">
        <v>3</v>
      </c>
      <c r="D26" s="6">
        <v>18</v>
      </c>
    </row>
    <row r="27" spans="1:6" ht="16.149999999999999" customHeight="1" x14ac:dyDescent="0.2">
      <c r="A27" s="7" t="s">
        <v>28</v>
      </c>
      <c r="B27" s="6">
        <v>2557</v>
      </c>
      <c r="C27" s="6">
        <v>4</v>
      </c>
      <c r="D27" s="6">
        <v>21</v>
      </c>
    </row>
    <row r="28" spans="1:6" ht="16.149999999999999" customHeight="1" x14ac:dyDescent="0.2">
      <c r="A28" s="7" t="s">
        <v>9</v>
      </c>
      <c r="B28" s="6">
        <v>2564</v>
      </c>
      <c r="C28" s="6">
        <v>4</v>
      </c>
      <c r="D28" s="6">
        <v>22</v>
      </c>
    </row>
    <row r="29" spans="1:6" ht="16.149999999999999" customHeight="1" x14ac:dyDescent="0.2">
      <c r="A29" s="7" t="s">
        <v>20</v>
      </c>
      <c r="B29" s="6">
        <v>2567</v>
      </c>
      <c r="C29" s="6">
        <v>4</v>
      </c>
      <c r="D29" s="6">
        <v>27</v>
      </c>
    </row>
    <row r="30" spans="1:6" ht="16.149999999999999" customHeight="1" x14ac:dyDescent="0.2">
      <c r="A30" s="7" t="s">
        <v>21</v>
      </c>
      <c r="B30" s="6">
        <v>2580</v>
      </c>
      <c r="C30" s="6">
        <v>4</v>
      </c>
      <c r="D30" s="6">
        <v>18</v>
      </c>
    </row>
  </sheetData>
  <sortState xmlns:xlrd2="http://schemas.microsoft.com/office/spreadsheetml/2017/richdata2" ref="A5:C30">
    <sortCondition ref="B5:B30"/>
  </sortState>
  <mergeCells count="2">
    <mergeCell ref="A3:D3"/>
    <mergeCell ref="I6:K6"/>
  </mergeCells>
  <conditionalFormatting sqref="C5:C30">
    <cfRule type="cellIs" dxfId="7" priority="1" operator="equal">
      <formula>4</formula>
    </cfRule>
  </conditionalFormatting>
  <conditionalFormatting sqref="C5:C30">
    <cfRule type="cellIs" dxfId="6" priority="2" operator="equal">
      <formula>3</formula>
    </cfRule>
  </conditionalFormatting>
  <conditionalFormatting sqref="C5:C30">
    <cfRule type="cellIs" dxfId="5" priority="3" operator="equal">
      <formula>2</formula>
    </cfRule>
  </conditionalFormatting>
  <conditionalFormatting sqref="C5:C30">
    <cfRule type="cellIs" dxfId="4" priority="4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B10" sqref="B10"/>
    </sheetView>
  </sheetViews>
  <sheetFormatPr defaultColWidth="14.42578125" defaultRowHeight="15.75" customHeight="1" x14ac:dyDescent="0.2"/>
  <sheetData>
    <row r="1" spans="1:10" ht="15.75" customHeight="1" x14ac:dyDescent="0.2">
      <c r="A1" s="67" t="s">
        <v>0</v>
      </c>
      <c r="B1" s="68"/>
      <c r="C1" s="68"/>
      <c r="D1" s="68"/>
      <c r="E1" s="69" t="s">
        <v>1</v>
      </c>
      <c r="F1" s="68"/>
      <c r="G1" s="68"/>
    </row>
    <row r="2" spans="1:10" ht="15.75" customHeight="1" x14ac:dyDescent="0.2">
      <c r="A2" s="2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3" t="s">
        <v>7</v>
      </c>
      <c r="G2" s="5" t="s">
        <v>8</v>
      </c>
    </row>
    <row r="3" spans="1:10" ht="15.75" customHeight="1" x14ac:dyDescent="0.2">
      <c r="A3" s="7" t="s">
        <v>9</v>
      </c>
      <c r="B3" s="1">
        <f t="shared" ref="B3:B28" ca="1" si="0">RANDBETWEEN(2350,2600)</f>
        <v>2485</v>
      </c>
      <c r="C3" s="1">
        <f t="shared" ref="C3:C28" ca="1" si="1">IF(B3&gt;2548,4,IF(B3&gt;2484,3,IF(B3&gt;2410,2,IF(B3&lt;2411,1))))</f>
        <v>3</v>
      </c>
      <c r="D3" s="1">
        <v>26</v>
      </c>
      <c r="E3" s="8">
        <f t="shared" ref="E3:E28" ca="1" si="2">B3+(RANDBETWEEN(-D3,D3))</f>
        <v>2469</v>
      </c>
      <c r="F3" s="9">
        <f t="shared" ref="F3:F28" ca="1" si="3">IF(E3&gt;2548,4,IF(E3&gt;2484,3,IF(E3&gt;2410,2,IF(E3&lt;2411,1))))</f>
        <v>2</v>
      </c>
      <c r="G3" s="10">
        <f t="shared" ref="G3:G29" ca="1" si="4">IF(F3-C3=0,"",F3-C3)</f>
        <v>-1</v>
      </c>
    </row>
    <row r="4" spans="1:10" ht="15.75" customHeight="1" x14ac:dyDescent="0.2">
      <c r="A4" s="7" t="s">
        <v>10</v>
      </c>
      <c r="B4" s="1">
        <f t="shared" ca="1" si="0"/>
        <v>2557</v>
      </c>
      <c r="C4" s="1">
        <f t="shared" ca="1" si="1"/>
        <v>4</v>
      </c>
      <c r="D4" s="1">
        <v>29</v>
      </c>
      <c r="E4" s="8">
        <f t="shared" ca="1" si="2"/>
        <v>2584</v>
      </c>
      <c r="F4" s="9">
        <f t="shared" ca="1" si="3"/>
        <v>4</v>
      </c>
      <c r="G4" s="10" t="str">
        <f t="shared" ca="1" si="4"/>
        <v/>
      </c>
    </row>
    <row r="5" spans="1:10" ht="15.75" customHeight="1" x14ac:dyDescent="0.2">
      <c r="A5" s="7" t="s">
        <v>11</v>
      </c>
      <c r="B5" s="1">
        <f t="shared" ca="1" si="0"/>
        <v>2503</v>
      </c>
      <c r="C5" s="1">
        <f t="shared" ca="1" si="1"/>
        <v>3</v>
      </c>
      <c r="D5" s="1">
        <v>29</v>
      </c>
      <c r="E5" s="8">
        <f t="shared" ca="1" si="2"/>
        <v>2509</v>
      </c>
      <c r="F5" s="9">
        <f t="shared" ca="1" si="3"/>
        <v>3</v>
      </c>
      <c r="G5" s="10" t="str">
        <f t="shared" ca="1" si="4"/>
        <v/>
      </c>
      <c r="J5" s="11">
        <v>3</v>
      </c>
    </row>
    <row r="6" spans="1:10" ht="15.75" customHeight="1" x14ac:dyDescent="0.2">
      <c r="A6" s="7" t="s">
        <v>12</v>
      </c>
      <c r="B6" s="1">
        <f t="shared" ca="1" si="0"/>
        <v>2363</v>
      </c>
      <c r="C6" s="1">
        <f t="shared" ca="1" si="1"/>
        <v>1</v>
      </c>
      <c r="D6" s="1">
        <v>18</v>
      </c>
      <c r="E6" s="8">
        <f t="shared" ca="1" si="2"/>
        <v>2380</v>
      </c>
      <c r="F6" s="9">
        <f t="shared" ca="1" si="3"/>
        <v>1</v>
      </c>
      <c r="G6" s="10" t="str">
        <f t="shared" ca="1" si="4"/>
        <v/>
      </c>
    </row>
    <row r="7" spans="1:10" ht="15.75" customHeight="1" x14ac:dyDescent="0.2">
      <c r="A7" s="7" t="s">
        <v>13</v>
      </c>
      <c r="B7" s="1">
        <f t="shared" ca="1" si="0"/>
        <v>2590</v>
      </c>
      <c r="C7" s="1">
        <f t="shared" ca="1" si="1"/>
        <v>4</v>
      </c>
      <c r="D7" s="1">
        <v>25</v>
      </c>
      <c r="E7" s="8">
        <f t="shared" ca="1" si="2"/>
        <v>2608</v>
      </c>
      <c r="F7" s="9">
        <f t="shared" ca="1" si="3"/>
        <v>4</v>
      </c>
      <c r="G7" s="10" t="str">
        <f t="shared" ca="1" si="4"/>
        <v/>
      </c>
    </row>
    <row r="8" spans="1:10" ht="15.75" customHeight="1" x14ac:dyDescent="0.2">
      <c r="A8" s="7" t="s">
        <v>14</v>
      </c>
      <c r="B8" s="1">
        <f t="shared" ca="1" si="0"/>
        <v>2459</v>
      </c>
      <c r="C8" s="1">
        <f t="shared" ca="1" si="1"/>
        <v>2</v>
      </c>
      <c r="D8" s="1">
        <v>23</v>
      </c>
      <c r="E8" s="8">
        <f t="shared" ca="1" si="2"/>
        <v>2464</v>
      </c>
      <c r="F8" s="9">
        <f t="shared" ca="1" si="3"/>
        <v>2</v>
      </c>
      <c r="G8" s="10" t="str">
        <f t="shared" ca="1" si="4"/>
        <v/>
      </c>
    </row>
    <row r="9" spans="1:10" ht="15.75" customHeight="1" x14ac:dyDescent="0.2">
      <c r="A9" s="7" t="s">
        <v>15</v>
      </c>
      <c r="B9" s="1">
        <f t="shared" ca="1" si="0"/>
        <v>2504</v>
      </c>
      <c r="C9" s="1">
        <f t="shared" ca="1" si="1"/>
        <v>3</v>
      </c>
      <c r="D9" s="1">
        <v>30</v>
      </c>
      <c r="E9" s="8">
        <f t="shared" ca="1" si="2"/>
        <v>2531</v>
      </c>
      <c r="F9" s="9">
        <f t="shared" ca="1" si="3"/>
        <v>3</v>
      </c>
      <c r="G9" s="10" t="str">
        <f t="shared" ca="1" si="4"/>
        <v/>
      </c>
    </row>
    <row r="10" spans="1:10" ht="15.75" customHeight="1" x14ac:dyDescent="0.2">
      <c r="A10" s="7" t="s">
        <v>16</v>
      </c>
      <c r="B10" s="1">
        <f t="shared" ca="1" si="0"/>
        <v>2528</v>
      </c>
      <c r="C10" s="1">
        <f t="shared" ca="1" si="1"/>
        <v>3</v>
      </c>
      <c r="D10" s="1">
        <v>23</v>
      </c>
      <c r="E10" s="8">
        <f t="shared" ca="1" si="2"/>
        <v>2511</v>
      </c>
      <c r="F10" s="9">
        <f t="shared" ca="1" si="3"/>
        <v>3</v>
      </c>
      <c r="G10" s="10" t="str">
        <f t="shared" ca="1" si="4"/>
        <v/>
      </c>
    </row>
    <row r="11" spans="1:10" ht="15.75" customHeight="1" x14ac:dyDescent="0.2">
      <c r="A11" s="7" t="s">
        <v>17</v>
      </c>
      <c r="B11" s="1">
        <f t="shared" ca="1" si="0"/>
        <v>2376</v>
      </c>
      <c r="C11" s="1">
        <f t="shared" ca="1" si="1"/>
        <v>1</v>
      </c>
      <c r="D11" s="1">
        <v>19</v>
      </c>
      <c r="E11" s="8">
        <f t="shared" ca="1" si="2"/>
        <v>2366</v>
      </c>
      <c r="F11" s="9">
        <f t="shared" ca="1" si="3"/>
        <v>1</v>
      </c>
      <c r="G11" s="10" t="str">
        <f t="shared" ca="1" si="4"/>
        <v/>
      </c>
    </row>
    <row r="12" spans="1:10" ht="15.75" customHeight="1" x14ac:dyDescent="0.2">
      <c r="A12" s="7" t="s">
        <v>18</v>
      </c>
      <c r="B12" s="1">
        <f t="shared" ca="1" si="0"/>
        <v>2437</v>
      </c>
      <c r="C12" s="1">
        <f t="shared" ca="1" si="1"/>
        <v>2</v>
      </c>
      <c r="D12" s="1">
        <v>26</v>
      </c>
      <c r="E12" s="8">
        <f t="shared" ca="1" si="2"/>
        <v>2411</v>
      </c>
      <c r="F12" s="9">
        <f t="shared" ca="1" si="3"/>
        <v>2</v>
      </c>
      <c r="G12" s="10" t="str">
        <f t="shared" ca="1" si="4"/>
        <v/>
      </c>
    </row>
    <row r="13" spans="1:10" ht="15.75" customHeight="1" x14ac:dyDescent="0.2">
      <c r="A13" s="7" t="s">
        <v>19</v>
      </c>
      <c r="B13" s="1">
        <f t="shared" ca="1" si="0"/>
        <v>2570</v>
      </c>
      <c r="C13" s="1">
        <f t="shared" ca="1" si="1"/>
        <v>4</v>
      </c>
      <c r="D13" s="1">
        <v>25</v>
      </c>
      <c r="E13" s="8">
        <f t="shared" ca="1" si="2"/>
        <v>2582</v>
      </c>
      <c r="F13" s="9">
        <f t="shared" ca="1" si="3"/>
        <v>4</v>
      </c>
      <c r="G13" s="10" t="str">
        <f t="shared" ca="1" si="4"/>
        <v/>
      </c>
    </row>
    <row r="14" spans="1:10" ht="15.75" customHeight="1" x14ac:dyDescent="0.2">
      <c r="A14" s="7" t="s">
        <v>20</v>
      </c>
      <c r="B14" s="1">
        <f t="shared" ca="1" si="0"/>
        <v>2485</v>
      </c>
      <c r="C14" s="1">
        <f t="shared" ca="1" si="1"/>
        <v>3</v>
      </c>
      <c r="D14" s="1">
        <v>21</v>
      </c>
      <c r="E14" s="8">
        <f t="shared" ca="1" si="2"/>
        <v>2471</v>
      </c>
      <c r="F14" s="9">
        <f t="shared" ca="1" si="3"/>
        <v>2</v>
      </c>
      <c r="G14" s="10">
        <f t="shared" ca="1" si="4"/>
        <v>-1</v>
      </c>
    </row>
    <row r="15" spans="1:10" ht="15.75" customHeight="1" x14ac:dyDescent="0.2">
      <c r="A15" s="7" t="s">
        <v>21</v>
      </c>
      <c r="B15" s="1">
        <f t="shared" ca="1" si="0"/>
        <v>2368</v>
      </c>
      <c r="C15" s="1">
        <f t="shared" ca="1" si="1"/>
        <v>1</v>
      </c>
      <c r="D15" s="1">
        <v>19</v>
      </c>
      <c r="E15" s="8">
        <f t="shared" ca="1" si="2"/>
        <v>2368</v>
      </c>
      <c r="F15" s="9">
        <f t="shared" ca="1" si="3"/>
        <v>1</v>
      </c>
      <c r="G15" s="10" t="str">
        <f t="shared" ca="1" si="4"/>
        <v/>
      </c>
    </row>
    <row r="16" spans="1:10" ht="15.75" customHeight="1" x14ac:dyDescent="0.2">
      <c r="A16" s="7" t="s">
        <v>22</v>
      </c>
      <c r="B16" s="1">
        <f t="shared" ca="1" si="0"/>
        <v>2354</v>
      </c>
      <c r="C16" s="1">
        <f t="shared" ca="1" si="1"/>
        <v>1</v>
      </c>
      <c r="D16" s="1">
        <v>26</v>
      </c>
      <c r="E16" s="8">
        <f t="shared" ca="1" si="2"/>
        <v>2351</v>
      </c>
      <c r="F16" s="9">
        <f t="shared" ca="1" si="3"/>
        <v>1</v>
      </c>
      <c r="G16" s="10" t="str">
        <f t="shared" ca="1" si="4"/>
        <v/>
      </c>
    </row>
    <row r="17" spans="1:7" ht="15.75" customHeight="1" x14ac:dyDescent="0.2">
      <c r="A17" s="7" t="s">
        <v>23</v>
      </c>
      <c r="B17" s="1">
        <f t="shared" ca="1" si="0"/>
        <v>2372</v>
      </c>
      <c r="C17" s="1">
        <f t="shared" ca="1" si="1"/>
        <v>1</v>
      </c>
      <c r="D17" s="1">
        <v>18</v>
      </c>
      <c r="E17" s="8">
        <f t="shared" ca="1" si="2"/>
        <v>2367</v>
      </c>
      <c r="F17" s="9">
        <f t="shared" ca="1" si="3"/>
        <v>1</v>
      </c>
      <c r="G17" s="10" t="str">
        <f t="shared" ca="1" si="4"/>
        <v/>
      </c>
    </row>
    <row r="18" spans="1:7" ht="15.75" customHeight="1" x14ac:dyDescent="0.2">
      <c r="A18" s="7" t="s">
        <v>24</v>
      </c>
      <c r="B18" s="1">
        <f t="shared" ca="1" si="0"/>
        <v>2397</v>
      </c>
      <c r="C18" s="1">
        <f t="shared" ca="1" si="1"/>
        <v>1</v>
      </c>
      <c r="D18" s="1">
        <v>19</v>
      </c>
      <c r="E18" s="8">
        <f t="shared" ca="1" si="2"/>
        <v>2403</v>
      </c>
      <c r="F18" s="9">
        <f t="shared" ca="1" si="3"/>
        <v>1</v>
      </c>
      <c r="G18" s="10" t="str">
        <f t="shared" ca="1" si="4"/>
        <v/>
      </c>
    </row>
    <row r="19" spans="1:7" ht="15.75" customHeight="1" x14ac:dyDescent="0.2">
      <c r="A19" s="7" t="s">
        <v>25</v>
      </c>
      <c r="B19" s="1">
        <f t="shared" ca="1" si="0"/>
        <v>2381</v>
      </c>
      <c r="C19" s="1">
        <f t="shared" ca="1" si="1"/>
        <v>1</v>
      </c>
      <c r="D19" s="1">
        <v>30</v>
      </c>
      <c r="E19" s="8">
        <f t="shared" ca="1" si="2"/>
        <v>2374</v>
      </c>
      <c r="F19" s="9">
        <f t="shared" ca="1" si="3"/>
        <v>1</v>
      </c>
      <c r="G19" s="10" t="str">
        <f t="shared" ca="1" si="4"/>
        <v/>
      </c>
    </row>
    <row r="20" spans="1:7" ht="15.75" customHeight="1" x14ac:dyDescent="0.2">
      <c r="A20" s="7" t="s">
        <v>26</v>
      </c>
      <c r="B20" s="1">
        <f t="shared" ca="1" si="0"/>
        <v>2455</v>
      </c>
      <c r="C20" s="1">
        <f t="shared" ca="1" si="1"/>
        <v>2</v>
      </c>
      <c r="D20" s="1">
        <v>20</v>
      </c>
      <c r="E20" s="8">
        <f t="shared" ca="1" si="2"/>
        <v>2468</v>
      </c>
      <c r="F20" s="9">
        <f t="shared" ca="1" si="3"/>
        <v>2</v>
      </c>
      <c r="G20" s="10" t="str">
        <f t="shared" ca="1" si="4"/>
        <v/>
      </c>
    </row>
    <row r="21" spans="1:7" ht="15.75" customHeight="1" x14ac:dyDescent="0.2">
      <c r="A21" s="7" t="s">
        <v>27</v>
      </c>
      <c r="B21" s="1">
        <f t="shared" ca="1" si="0"/>
        <v>2582</v>
      </c>
      <c r="C21" s="1">
        <f t="shared" ca="1" si="1"/>
        <v>4</v>
      </c>
      <c r="D21" s="1">
        <v>25</v>
      </c>
      <c r="E21" s="8">
        <f t="shared" ca="1" si="2"/>
        <v>2589</v>
      </c>
      <c r="F21" s="9">
        <f t="shared" ca="1" si="3"/>
        <v>4</v>
      </c>
      <c r="G21" s="10" t="str">
        <f t="shared" ca="1" si="4"/>
        <v/>
      </c>
    </row>
    <row r="22" spans="1:7" ht="15.75" customHeight="1" x14ac:dyDescent="0.2">
      <c r="A22" s="7" t="s">
        <v>28</v>
      </c>
      <c r="B22" s="1">
        <f t="shared" ca="1" si="0"/>
        <v>2404</v>
      </c>
      <c r="C22" s="1">
        <f t="shared" ca="1" si="1"/>
        <v>1</v>
      </c>
      <c r="D22" s="1">
        <v>18</v>
      </c>
      <c r="E22" s="8">
        <f t="shared" ca="1" si="2"/>
        <v>2392</v>
      </c>
      <c r="F22" s="9">
        <f t="shared" ca="1" si="3"/>
        <v>1</v>
      </c>
      <c r="G22" s="10" t="str">
        <f t="shared" ca="1" si="4"/>
        <v/>
      </c>
    </row>
    <row r="23" spans="1:7" ht="15.75" customHeight="1" x14ac:dyDescent="0.2">
      <c r="A23" s="7" t="s">
        <v>29</v>
      </c>
      <c r="B23" s="1">
        <f t="shared" ca="1" si="0"/>
        <v>2583</v>
      </c>
      <c r="C23" s="1">
        <f t="shared" ca="1" si="1"/>
        <v>4</v>
      </c>
      <c r="D23" s="1">
        <v>27</v>
      </c>
      <c r="E23" s="8">
        <f t="shared" ca="1" si="2"/>
        <v>2558</v>
      </c>
      <c r="F23" s="9">
        <f t="shared" ca="1" si="3"/>
        <v>4</v>
      </c>
      <c r="G23" s="10" t="str">
        <f t="shared" ca="1" si="4"/>
        <v/>
      </c>
    </row>
    <row r="24" spans="1:7" ht="15.75" customHeight="1" x14ac:dyDescent="0.2">
      <c r="A24" s="7" t="s">
        <v>30</v>
      </c>
      <c r="B24" s="1">
        <f t="shared" ca="1" si="0"/>
        <v>2523</v>
      </c>
      <c r="C24" s="1">
        <f t="shared" ca="1" si="1"/>
        <v>3</v>
      </c>
      <c r="D24" s="1">
        <v>18</v>
      </c>
      <c r="E24" s="8">
        <f t="shared" ca="1" si="2"/>
        <v>2520</v>
      </c>
      <c r="F24" s="9">
        <f t="shared" ca="1" si="3"/>
        <v>3</v>
      </c>
      <c r="G24" s="10" t="str">
        <f t="shared" ca="1" si="4"/>
        <v/>
      </c>
    </row>
    <row r="25" spans="1:7" ht="15.75" customHeight="1" x14ac:dyDescent="0.2">
      <c r="A25" s="7" t="s">
        <v>31</v>
      </c>
      <c r="B25" s="1">
        <f t="shared" ca="1" si="0"/>
        <v>2421</v>
      </c>
      <c r="C25" s="1">
        <f t="shared" ca="1" si="1"/>
        <v>2</v>
      </c>
      <c r="D25" s="1">
        <v>21</v>
      </c>
      <c r="E25" s="8">
        <f t="shared" ca="1" si="2"/>
        <v>2400</v>
      </c>
      <c r="F25" s="9">
        <f t="shared" ca="1" si="3"/>
        <v>1</v>
      </c>
      <c r="G25" s="10">
        <f t="shared" ca="1" si="4"/>
        <v>-1</v>
      </c>
    </row>
    <row r="26" spans="1:7" ht="15.75" customHeight="1" x14ac:dyDescent="0.2">
      <c r="A26" s="7" t="s">
        <v>32</v>
      </c>
      <c r="B26" s="1">
        <f t="shared" ca="1" si="0"/>
        <v>2516</v>
      </c>
      <c r="C26" s="1">
        <f t="shared" ca="1" si="1"/>
        <v>3</v>
      </c>
      <c r="D26" s="1">
        <v>22</v>
      </c>
      <c r="E26" s="8">
        <f t="shared" ca="1" si="2"/>
        <v>2507</v>
      </c>
      <c r="F26" s="9">
        <f t="shared" ca="1" si="3"/>
        <v>3</v>
      </c>
      <c r="G26" s="10" t="str">
        <f t="shared" ca="1" si="4"/>
        <v/>
      </c>
    </row>
    <row r="27" spans="1:7" ht="15.75" customHeight="1" x14ac:dyDescent="0.2">
      <c r="A27" s="7" t="s">
        <v>33</v>
      </c>
      <c r="B27" s="1">
        <f t="shared" ca="1" si="0"/>
        <v>2385</v>
      </c>
      <c r="C27" s="1">
        <f t="shared" ca="1" si="1"/>
        <v>1</v>
      </c>
      <c r="D27" s="1">
        <v>27</v>
      </c>
      <c r="E27" s="8">
        <f t="shared" ca="1" si="2"/>
        <v>2365</v>
      </c>
      <c r="F27" s="9">
        <f t="shared" ca="1" si="3"/>
        <v>1</v>
      </c>
      <c r="G27" s="10" t="str">
        <f t="shared" ca="1" si="4"/>
        <v/>
      </c>
    </row>
    <row r="28" spans="1:7" ht="15.75" customHeight="1" x14ac:dyDescent="0.2">
      <c r="A28" s="7" t="s">
        <v>34</v>
      </c>
      <c r="B28" s="1">
        <f t="shared" ca="1" si="0"/>
        <v>2578</v>
      </c>
      <c r="C28" s="1">
        <f t="shared" ca="1" si="1"/>
        <v>4</v>
      </c>
      <c r="D28" s="1">
        <v>18</v>
      </c>
      <c r="E28" s="8">
        <f t="shared" ca="1" si="2"/>
        <v>2562</v>
      </c>
      <c r="F28" s="9">
        <f t="shared" ca="1" si="3"/>
        <v>4</v>
      </c>
      <c r="G28" s="10" t="str">
        <f t="shared" ca="1" si="4"/>
        <v/>
      </c>
    </row>
    <row r="29" spans="1:7" ht="15.75" customHeight="1" x14ac:dyDescent="0.2">
      <c r="A29" s="12" t="s">
        <v>35</v>
      </c>
      <c r="B29" s="13">
        <f ca="1">AVERAGE(B3:B28)</f>
        <v>2468.3076923076924</v>
      </c>
      <c r="C29" s="14">
        <f ca="1">COUNTIF(C3:C28,"&gt;2")</f>
        <v>13</v>
      </c>
      <c r="D29" s="15">
        <f t="shared" ref="D29:E29" si="5">AVERAGE(D3:D28)</f>
        <v>23.153846153846153</v>
      </c>
      <c r="E29" s="16">
        <f t="shared" ca="1" si="5"/>
        <v>2465.7692307692309</v>
      </c>
      <c r="F29" s="14">
        <f ca="1">COUNTIF(F3:F28,"&gt;2")</f>
        <v>11</v>
      </c>
      <c r="G29" s="17">
        <f t="shared" ca="1" si="4"/>
        <v>-2</v>
      </c>
    </row>
    <row r="30" spans="1:7" ht="15.75" customHeight="1" x14ac:dyDescent="0.2">
      <c r="A30" s="1"/>
      <c r="B30" s="1"/>
      <c r="C30" s="6" t="s">
        <v>36</v>
      </c>
      <c r="D30" s="1"/>
      <c r="E30" s="1"/>
      <c r="F30" s="6" t="s">
        <v>36</v>
      </c>
      <c r="G30" s="1"/>
    </row>
  </sheetData>
  <mergeCells count="2">
    <mergeCell ref="A1:D1"/>
    <mergeCell ref="E1:G1"/>
  </mergeCells>
  <conditionalFormatting sqref="C3:C28 F3:F28">
    <cfRule type="cellIs" dxfId="3" priority="1" operator="equal">
      <formula>4</formula>
    </cfRule>
  </conditionalFormatting>
  <conditionalFormatting sqref="C3:C28 F3:F28">
    <cfRule type="cellIs" dxfId="2" priority="2" operator="equal">
      <formula>3</formula>
    </cfRule>
  </conditionalFormatting>
  <conditionalFormatting sqref="C3:C28 F3:F28">
    <cfRule type="cellIs" dxfId="1" priority="3" operator="equal">
      <formula>2</formula>
    </cfRule>
  </conditionalFormatting>
  <conditionalFormatting sqref="C3:C28 F3:F28">
    <cfRule type="cellIs" dxfId="0" priority="4" operator="equal">
      <formula>1</formula>
    </cfRule>
  </conditionalFormatting>
  <conditionalFormatting sqref="G3:G29">
    <cfRule type="colorScale" priority="5">
      <colorScale>
        <cfvo type="formula" val="-1"/>
        <cfvo type="formula" val="1"/>
        <color rgb="FFF9CB9C"/>
        <color rgb="FFA4C2F4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Simulation</vt:lpstr>
      <vt:lpstr>Scale Score Raw List</vt:lpstr>
      <vt:lpstr>Static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Rees</dc:creator>
  <cp:lastModifiedBy>Steve Rees</cp:lastModifiedBy>
  <dcterms:created xsi:type="dcterms:W3CDTF">2017-07-24T18:42:03Z</dcterms:created>
  <dcterms:modified xsi:type="dcterms:W3CDTF">2022-08-23T22:13:49Z</dcterms:modified>
</cp:coreProperties>
</file>